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19065" windowHeight="8040" tabRatio="500"/>
  </bookViews>
  <sheets>
    <sheet name="ДО НАКАЗУ" sheetId="1" r:id="rId1"/>
    <sheet name="остаточ 02.08.18" sheetId="2" r:id="rId2"/>
    <sheet name="МИГАЛЮ на погодження" sheetId="3" r:id="rId3"/>
    <sheet name="розробка" sheetId="4" r:id="rId4"/>
  </sheets>
  <definedNames>
    <definedName name="_xlnm.Print_Titles" localSheetId="1">'остаточ 02.08.18'!$7:$7</definedName>
  </definedNames>
  <calcPr calcId="152511" fullCalcOnLoad="1"/>
</workbook>
</file>

<file path=xl/calcChain.xml><?xml version="1.0" encoding="utf-8"?>
<calcChain xmlns="http://schemas.openxmlformats.org/spreadsheetml/2006/main">
  <c r="D6" i="1" l="1"/>
  <c r="D61" i="1" s="1"/>
  <c r="E6" i="1"/>
  <c r="D11" i="1"/>
  <c r="E11" i="1"/>
  <c r="D19" i="1"/>
  <c r="E19" i="1"/>
  <c r="D22" i="1"/>
  <c r="E22" i="1"/>
  <c r="D26" i="1"/>
  <c r="E26" i="1"/>
  <c r="D29" i="1"/>
  <c r="E29" i="1"/>
  <c r="D36" i="1"/>
  <c r="E36" i="1"/>
  <c r="D39" i="1"/>
  <c r="E39" i="1"/>
  <c r="D41" i="1"/>
  <c r="E41" i="1"/>
  <c r="D44" i="1"/>
  <c r="E44" i="1"/>
  <c r="D46" i="1"/>
  <c r="E46" i="1"/>
  <c r="D56" i="1"/>
  <c r="E56" i="1"/>
  <c r="D59" i="1"/>
  <c r="E59" i="1"/>
  <c r="E61" i="1"/>
  <c r="D4" i="3"/>
  <c r="D65" i="3" s="1"/>
  <c r="E4" i="3"/>
  <c r="H4" i="3"/>
  <c r="H65" i="3" s="1"/>
  <c r="I4" i="3"/>
  <c r="I65" i="3" s="1"/>
  <c r="D9" i="3"/>
  <c r="E9" i="3"/>
  <c r="H9" i="3"/>
  <c r="I9" i="3"/>
  <c r="D17" i="3"/>
  <c r="E17" i="3"/>
  <c r="H17" i="3"/>
  <c r="I17" i="3"/>
  <c r="D20" i="3"/>
  <c r="E20" i="3"/>
  <c r="H20" i="3"/>
  <c r="I20" i="3"/>
  <c r="D24" i="3"/>
  <c r="E24" i="3"/>
  <c r="H24" i="3"/>
  <c r="I24" i="3"/>
  <c r="D27" i="3"/>
  <c r="E27" i="3"/>
  <c r="H27" i="3"/>
  <c r="I27" i="3"/>
  <c r="D34" i="3"/>
  <c r="E34" i="3"/>
  <c r="H34" i="3"/>
  <c r="I34" i="3"/>
  <c r="D37" i="3"/>
  <c r="E37" i="3"/>
  <c r="H37" i="3"/>
  <c r="I37" i="3"/>
  <c r="D39" i="3"/>
  <c r="E39" i="3"/>
  <c r="H39" i="3"/>
  <c r="I39" i="3"/>
  <c r="D42" i="3"/>
  <c r="E42" i="3"/>
  <c r="H42" i="3"/>
  <c r="I42" i="3"/>
  <c r="D44" i="3"/>
  <c r="H44" i="3"/>
  <c r="I44" i="3"/>
  <c r="E53" i="3"/>
  <c r="E44" i="3" s="1"/>
  <c r="E65" i="3" s="1"/>
  <c r="D57" i="3"/>
  <c r="E57" i="3"/>
  <c r="H57" i="3"/>
  <c r="I57" i="3"/>
  <c r="H63" i="3"/>
  <c r="I63" i="3"/>
  <c r="D8" i="2"/>
  <c r="E8" i="2"/>
  <c r="E68" i="2" s="1"/>
  <c r="M8" i="2"/>
  <c r="N8" i="2"/>
  <c r="D13" i="2"/>
  <c r="E13" i="2"/>
  <c r="M13" i="2"/>
  <c r="N13" i="2"/>
  <c r="D21" i="2"/>
  <c r="E21" i="2"/>
  <c r="M21" i="2"/>
  <c r="N21" i="2"/>
  <c r="G23" i="2"/>
  <c r="F23" i="2" s="1"/>
  <c r="D24" i="2"/>
  <c r="E24" i="2"/>
  <c r="M24" i="2"/>
  <c r="M68" i="2" s="1"/>
  <c r="N24" i="2"/>
  <c r="N68" i="2" s="1"/>
  <c r="D28" i="2"/>
  <c r="E28" i="2"/>
  <c r="M28" i="2"/>
  <c r="N28" i="2"/>
  <c r="D31" i="2"/>
  <c r="E31" i="2"/>
  <c r="M31" i="2"/>
  <c r="N31" i="2"/>
  <c r="D38" i="2"/>
  <c r="E38" i="2"/>
  <c r="M38" i="2"/>
  <c r="N38" i="2"/>
  <c r="G40" i="2"/>
  <c r="F40" i="2" s="1"/>
  <c r="D41" i="2"/>
  <c r="E41" i="2"/>
  <c r="M41" i="2"/>
  <c r="N41" i="2"/>
  <c r="D43" i="2"/>
  <c r="E43" i="2"/>
  <c r="M43" i="2"/>
  <c r="N43" i="2"/>
  <c r="G44" i="2"/>
  <c r="F44" i="2" s="1"/>
  <c r="D46" i="2"/>
  <c r="E46" i="2"/>
  <c r="M46" i="2"/>
  <c r="N46" i="2"/>
  <c r="D48" i="2"/>
  <c r="E48" i="2"/>
  <c r="M48" i="2"/>
  <c r="N48" i="2"/>
  <c r="E56" i="2"/>
  <c r="D60" i="2"/>
  <c r="E60" i="2"/>
  <c r="M60" i="2"/>
  <c r="N60" i="2"/>
  <c r="M66" i="2"/>
  <c r="N66" i="2"/>
  <c r="D68" i="2"/>
  <c r="D24" i="4"/>
  <c r="E24" i="4"/>
  <c r="C27" i="4"/>
  <c r="K71" i="2" l="1"/>
</calcChain>
</file>

<file path=xl/sharedStrings.xml><?xml version="1.0" encoding="utf-8"?>
<sst xmlns="http://schemas.openxmlformats.org/spreadsheetml/2006/main" count="522" uniqueCount="159">
  <si>
    <t>Додаток до наказу Головного управління Держгеокадастру у Рівненській області 02.08.2018 № 134</t>
  </si>
  <si>
    <t>Перелік  земельних ділянок сільськогосподарського призначення державної власності, які пропонується для передані у власність громадянам у ІІI кварталі 2018 року на території Рівненської області</t>
  </si>
  <si>
    <t>№  п/п</t>
  </si>
  <si>
    <t>Назва адмінстративно-територіальної одиниці</t>
  </si>
  <si>
    <t>К-ть ділянок</t>
  </si>
  <si>
    <t>Площа земельної ділянки, га</t>
  </si>
  <si>
    <t>Кадастровий номер (при наявності)</t>
  </si>
  <si>
    <t>Код одиниці адміністративно-територіального устрою, номер кадастрової зони, кадастрового кварталу (у разі відсутності кадастрового номеру)</t>
  </si>
  <si>
    <t>район</t>
  </si>
  <si>
    <t>сільська, селищна рада</t>
  </si>
  <si>
    <t>Березнівський, всього</t>
  </si>
  <si>
    <t>Березнівська</t>
  </si>
  <si>
    <t>5620410100:07:002:</t>
  </si>
  <si>
    <t>5620410100:05:002:</t>
  </si>
  <si>
    <t>Губківська</t>
  </si>
  <si>
    <t>5620484400:01:007:</t>
  </si>
  <si>
    <t>Кам’янська</t>
  </si>
  <si>
    <t>5620485702:02:002:</t>
  </si>
  <si>
    <t>Володимирецький, всього</t>
  </si>
  <si>
    <t>Балаховицька</t>
  </si>
  <si>
    <t>5620880600:04:007:</t>
  </si>
  <si>
    <t>Старорафалівська</t>
  </si>
  <si>
    <t>5620889300:04:033:</t>
  </si>
  <si>
    <t>5620889300:04:002:</t>
  </si>
  <si>
    <t>Гощанський, всього</t>
  </si>
  <si>
    <t>Демидівський, всього</t>
  </si>
  <si>
    <t>Дубенський,    всього</t>
  </si>
  <si>
    <t>Тараканівська</t>
  </si>
  <si>
    <t>5621686500:03:005:</t>
  </si>
  <si>
    <t>Іваннівська</t>
  </si>
  <si>
    <t>5621682000:07:001:</t>
  </si>
  <si>
    <t>Дубровицький, всього</t>
  </si>
  <si>
    <t>Бережківська</t>
  </si>
  <si>
    <t>5621880400:03:003:</t>
  </si>
  <si>
    <t>Залузька</t>
  </si>
  <si>
    <t>5621882800:02:004:</t>
  </si>
  <si>
    <t>Колківська</t>
  </si>
  <si>
    <t>5621883400:04:005:</t>
  </si>
  <si>
    <t>Зарічненський, всього</t>
  </si>
  <si>
    <t>Омитська</t>
  </si>
  <si>
    <t>5622284800:05:000:</t>
  </si>
  <si>
    <t>Вичівська</t>
  </si>
  <si>
    <t>5622280700:11:000:</t>
  </si>
  <si>
    <t>Здолбунівський, всього</t>
  </si>
  <si>
    <t>Богдашівська</t>
  </si>
  <si>
    <t>5622680600:05:001:</t>
  </si>
  <si>
    <t>Копитківська</t>
  </si>
  <si>
    <t>5622682800:00:007:</t>
  </si>
  <si>
    <t>5622680600:04:001:</t>
  </si>
  <si>
    <t>Глинська</t>
  </si>
  <si>
    <t>5622681600:00:008:</t>
  </si>
  <si>
    <t>Корецький, всього</t>
  </si>
  <si>
    <t>Костопільський, всього</t>
  </si>
  <si>
    <t>Малолюбашанська</t>
  </si>
  <si>
    <t>5623483900:04:019:</t>
  </si>
  <si>
    <t>Головинська</t>
  </si>
  <si>
    <t>5623480800:06:008:</t>
  </si>
  <si>
    <t>Млинівський, всього</t>
  </si>
  <si>
    <t>Підгаєцька</t>
  </si>
  <si>
    <t>5623887100:06:019:</t>
  </si>
  <si>
    <t>Острозький, всього</t>
  </si>
  <si>
    <t>Українська</t>
  </si>
  <si>
    <t>5624288000:10:002:</t>
  </si>
  <si>
    <t>Межиріцька</t>
  </si>
  <si>
    <t>5624284200:01:002:</t>
  </si>
  <si>
    <t>Радивилівський, всього</t>
  </si>
  <si>
    <t>Бугаївська</t>
  </si>
  <si>
    <t>5625881600:05:024:</t>
  </si>
  <si>
    <t>Рівненський, всього</t>
  </si>
  <si>
    <t>Зорянська</t>
  </si>
  <si>
    <t>5624684900:17:005:</t>
  </si>
  <si>
    <t>Білокриницька</t>
  </si>
  <si>
    <t>5624680700:05:017:</t>
  </si>
  <si>
    <t>Шубківська</t>
  </si>
  <si>
    <t>5624689800:03:013:</t>
  </si>
  <si>
    <t>5624689800:08:037:</t>
  </si>
  <si>
    <t>5624689800:09:008:</t>
  </si>
  <si>
    <t>Грушвицька</t>
  </si>
  <si>
    <t>5624683700:04:016:</t>
  </si>
  <si>
    <t>5624683700:01:009:</t>
  </si>
  <si>
    <t>Городищенська</t>
  </si>
  <si>
    <t>5624683000:01:005:</t>
  </si>
  <si>
    <t>Шпанівська</t>
  </si>
  <si>
    <t>5624689500:01:015:</t>
  </si>
  <si>
    <t>Рокитнівський, всього</t>
  </si>
  <si>
    <t>Рокитнівська</t>
  </si>
  <si>
    <t>5625085600:08:001:</t>
  </si>
  <si>
    <t>5625055100:01:001:</t>
  </si>
  <si>
    <t>Сарненський, всього</t>
  </si>
  <si>
    <t>Костянтинівська</t>
  </si>
  <si>
    <t>5625482500:07:001:</t>
  </si>
  <si>
    <t>РІВНЕНСЬКА ОБЛАСТЬ, ВСЬОГО</t>
  </si>
  <si>
    <t xml:space="preserve">Заступник начальника управління — начальник відділу розпорядження землями сільськогосподарського призначення </t>
  </si>
  <si>
    <t>М.Ханенко</t>
  </si>
  <si>
    <t>Додаток до наказу Головного управління Держгеокадастру у Рівненській області ____________________ №___________</t>
  </si>
  <si>
    <t>Цільове викорис-тання</t>
  </si>
  <si>
    <t>*</t>
  </si>
  <si>
    <t>5624680700:01:001:</t>
  </si>
  <si>
    <t>Бронниківська</t>
  </si>
  <si>
    <t>5624681100:04:010:</t>
  </si>
  <si>
    <t>Великоомелянська</t>
  </si>
  <si>
    <t>5624682000:04:027:</t>
  </si>
  <si>
    <t>Дядьковицька</t>
  </si>
  <si>
    <t>5624684100:05:016:</t>
  </si>
  <si>
    <t>5624684100:01:001:</t>
  </si>
  <si>
    <t>Малошпаківська</t>
  </si>
  <si>
    <t>5624686700:06:044:</t>
  </si>
  <si>
    <t>Обарівська</t>
  </si>
  <si>
    <t>5624687400:03:004:</t>
  </si>
  <si>
    <t>Кисорицька</t>
  </si>
  <si>
    <t>5625084400:03:003:</t>
  </si>
  <si>
    <t>Вибрали 5 (0,4195)</t>
  </si>
  <si>
    <t>Вибрали 6 (0,4335)</t>
  </si>
  <si>
    <t>Вибрали 1 (0,0570)</t>
  </si>
  <si>
    <t>Залужська</t>
  </si>
  <si>
    <t>Вибрали 2 (0,20)</t>
  </si>
  <si>
    <t xml:space="preserve"> Вибрали 1 (0,5)</t>
  </si>
  <si>
    <t>Вибрали 1 (0,1171)</t>
  </si>
  <si>
    <t>Інформація про перелік земельних ділянок сільськогосподарського призначення державної власності, які можуть бути передані у власність громадянам у ІІІ кварталі 2018 року на території Рівненської області</t>
  </si>
  <si>
    <t>Назва адмінстративно — територіальної одиниці</t>
  </si>
  <si>
    <t>К-сть ділянок</t>
  </si>
  <si>
    <t>Березнівський</t>
  </si>
  <si>
    <t>Березнівська міська рада</t>
  </si>
  <si>
    <t>осг</t>
  </si>
  <si>
    <t>Корзун</t>
  </si>
  <si>
    <t>сад</t>
  </si>
  <si>
    <t>Горщар і Ко (залишок  0,08 га з попередньої)</t>
  </si>
  <si>
    <t>Додать 0,27 га в стратегію</t>
  </si>
  <si>
    <t>Дубенський</t>
  </si>
  <si>
    <t>ОТГ???</t>
  </si>
  <si>
    <t>здолбунівський</t>
  </si>
  <si>
    <t>**</t>
  </si>
  <si>
    <t>нач*</t>
  </si>
  <si>
    <t>Рівненський</t>
  </si>
  <si>
    <t>Мігачева, Радіон</t>
  </si>
  <si>
    <t>8 - не Атовці + Макаров, Матвіюк є заяви</t>
  </si>
  <si>
    <t>Віннічук (Б/криницькі штунди)</t>
  </si>
  <si>
    <t>у Федуниному масиві (1 - Фурманець)</t>
  </si>
  <si>
    <t>не знаю де *</t>
  </si>
  <si>
    <t>Городище</t>
  </si>
  <si>
    <t>Каразія Лариса</t>
  </si>
  <si>
    <t>????</t>
  </si>
  <si>
    <t>ЩО ЦЕ???</t>
  </si>
  <si>
    <t>Зарічненська</t>
  </si>
  <si>
    <t>не АТОвці</t>
  </si>
  <si>
    <t>Володимирецький</t>
  </si>
  <si>
    <t xml:space="preserve">сад </t>
  </si>
  <si>
    <t>Деревянко “Поліська Новина”</t>
  </si>
  <si>
    <t>Сарненський</t>
  </si>
  <si>
    <t>Дубич (Ковальчук В.С.)</t>
  </si>
  <si>
    <t>Костопільський</t>
  </si>
  <si>
    <t>Ковальчук Тетяна Володимирівна (Шекель)</t>
  </si>
  <si>
    <t>Це ж ОТГ ????</t>
  </si>
  <si>
    <t>Дубровицький</t>
  </si>
  <si>
    <t>?????</t>
  </si>
  <si>
    <t>Всього:</t>
  </si>
  <si>
    <t>Вибрано:</t>
  </si>
  <si>
    <t>Залишок:</t>
  </si>
  <si>
    <t>Острозький виправити ділянки к-ть 4 площа 0,9 га взамін к-ть 1 (Ковальчук,Захарчук є в Стратегії)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</si>
</sst>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;[Red]\-#,##0"/>
  </numFmts>
  <fonts count="49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8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1"/>
    </font>
    <font>
      <b/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color indexed="8"/>
      <name val="Times New Roman"/>
      <family val="1"/>
      <charset val="1"/>
    </font>
    <font>
      <b/>
      <sz val="12"/>
      <color indexed="12"/>
      <name val="Times New Roman"/>
      <family val="1"/>
      <charset val="1"/>
    </font>
    <font>
      <b/>
      <sz val="12"/>
      <color indexed="12"/>
      <name val="Calibri"/>
      <family val="2"/>
      <charset val="204"/>
    </font>
    <font>
      <sz val="12"/>
      <color indexed="12"/>
      <name val="Times New Roman"/>
      <family val="1"/>
      <charset val="1"/>
    </font>
    <font>
      <sz val="12"/>
      <color indexed="12"/>
      <name val="Arial"/>
      <family val="2"/>
      <charset val="204"/>
    </font>
    <font>
      <b/>
      <sz val="12"/>
      <color indexed="62"/>
      <name val="Times New Roman"/>
      <family val="1"/>
      <charset val="1"/>
    </font>
    <font>
      <b/>
      <sz val="12"/>
      <color indexed="62"/>
      <name val="Calibri"/>
      <family val="2"/>
      <charset val="204"/>
    </font>
    <font>
      <sz val="12"/>
      <color indexed="62"/>
      <name val="Times New Roman"/>
      <family val="1"/>
      <charset val="1"/>
    </font>
    <font>
      <sz val="12"/>
      <color indexed="62"/>
      <name val="Arial"/>
      <family val="2"/>
      <charset val="204"/>
    </font>
    <font>
      <sz val="12"/>
      <color indexed="12"/>
      <name val="Calibri"/>
      <family val="2"/>
      <charset val="204"/>
    </font>
    <font>
      <sz val="10"/>
      <color indexed="62"/>
      <name val="Arial"/>
      <family val="2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Arial"/>
      <family val="2"/>
      <charset val="204"/>
    </font>
    <font>
      <sz val="12"/>
      <color indexed="62"/>
      <name val="Calibri"/>
      <family val="2"/>
      <charset val="204"/>
    </font>
    <font>
      <sz val="12"/>
      <color indexed="6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16"/>
      <name val="Times New Roman"/>
      <family val="1"/>
      <charset val="1"/>
    </font>
    <font>
      <sz val="12"/>
      <color indexed="16"/>
      <name val="Times New Roman"/>
      <family val="1"/>
      <charset val="1"/>
    </font>
    <font>
      <sz val="12"/>
      <color indexed="28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12"/>
      <color indexed="9"/>
      <name val="Times New Roman"/>
      <family val="1"/>
      <charset val="1"/>
    </font>
    <font>
      <b/>
      <i/>
      <sz val="13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i/>
      <sz val="12"/>
      <color indexed="12"/>
      <name val="Times New Roman"/>
      <family val="1"/>
      <charset val="1"/>
    </font>
    <font>
      <b/>
      <i/>
      <sz val="12"/>
      <color indexed="62"/>
      <name val="Times New Roman"/>
      <family val="1"/>
      <charset val="1"/>
    </font>
    <font>
      <b/>
      <i/>
      <sz val="12"/>
      <color indexed="16"/>
      <name val="Times New Roman"/>
      <family val="1"/>
      <charset val="1"/>
    </font>
    <font>
      <i/>
      <sz val="12"/>
      <color indexed="8"/>
      <name val="Times New Roman"/>
      <family val="1"/>
      <charset val="1"/>
    </font>
    <font>
      <b/>
      <i/>
      <sz val="12"/>
      <color indexed="8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34"/>
      </patternFill>
    </fill>
    <fill>
      <patternFill patternType="solid">
        <fgColor indexed="29"/>
        <bgColor indexed="53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0"/>
        <bgColor indexed="49"/>
      </patternFill>
    </fill>
    <fill>
      <patternFill patternType="solid">
        <fgColor indexed="34"/>
        <bgColor indexed="43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40"/>
      </left>
      <right style="hair">
        <color indexed="40"/>
      </right>
      <top style="hair">
        <color indexed="40"/>
      </top>
      <bottom style="hair">
        <color indexed="40"/>
      </bottom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2" fillId="0" borderId="1" xfId="0" applyFont="1" applyFill="1" applyBorder="1"/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5" borderId="1" xfId="0" applyNumberFormat="1" applyFont="1" applyFill="1" applyBorder="1" applyAlignment="1">
      <alignment vertical="center" wrapText="1"/>
    </xf>
    <xf numFmtId="0" fontId="16" fillId="0" borderId="0" xfId="0" applyFont="1"/>
    <xf numFmtId="49" fontId="21" fillId="6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wrapText="1"/>
    </xf>
    <xf numFmtId="1" fontId="23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wrapText="1"/>
    </xf>
    <xf numFmtId="0" fontId="26" fillId="0" borderId="0" xfId="0" applyFont="1" applyFill="1" applyAlignment="1">
      <alignment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left"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49" fontId="25" fillId="6" borderId="1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left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6" fillId="0" borderId="0" xfId="0" applyFont="1"/>
    <xf numFmtId="49" fontId="8" fillId="8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left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29" fillId="6" borderId="1" xfId="0" applyNumberFormat="1" applyFont="1" applyFill="1" applyBorder="1" applyAlignment="1">
      <alignment horizontal="left" vertical="center" wrapText="1"/>
    </xf>
    <xf numFmtId="49" fontId="29" fillId="5" borderId="1" xfId="0" applyNumberFormat="1" applyFont="1" applyFill="1" applyBorder="1" applyAlignment="1">
      <alignment horizontal="left" vertical="center" wrapText="1"/>
    </xf>
    <xf numFmtId="49" fontId="29" fillId="3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left" wrapText="1"/>
    </xf>
    <xf numFmtId="49" fontId="29" fillId="8" borderId="1" xfId="0" applyNumberFormat="1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164" fontId="21" fillId="8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/>
    <xf numFmtId="49" fontId="32" fillId="8" borderId="1" xfId="0" applyNumberFormat="1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center" vertical="center" wrapText="1"/>
    </xf>
    <xf numFmtId="164" fontId="25" fillId="8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49" fontId="32" fillId="7" borderId="1" xfId="0" applyNumberFormat="1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49" fontId="34" fillId="2" borderId="1" xfId="0" applyNumberFormat="1" applyFont="1" applyFill="1" applyBorder="1" applyAlignment="1">
      <alignment horizontal="left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33" fillId="9" borderId="1" xfId="0" applyFont="1" applyFill="1" applyBorder="1" applyAlignment="1">
      <alignment horizontal="left" vertical="center" wrapText="1"/>
    </xf>
    <xf numFmtId="49" fontId="36" fillId="9" borderId="1" xfId="0" applyNumberFormat="1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center" vertical="center" wrapText="1"/>
    </xf>
    <xf numFmtId="164" fontId="33" fillId="9" borderId="1" xfId="0" applyNumberFormat="1" applyFont="1" applyFill="1" applyBorder="1" applyAlignment="1">
      <alignment horizontal="center" vertical="center" wrapText="1"/>
    </xf>
    <xf numFmtId="49" fontId="36" fillId="5" borderId="1" xfId="0" applyNumberFormat="1" applyFont="1" applyFill="1" applyBorder="1" applyAlignment="1">
      <alignment horizontal="left" vertical="center" wrapText="1"/>
    </xf>
    <xf numFmtId="49" fontId="36" fillId="6" borderId="1" xfId="0" applyNumberFormat="1" applyFont="1" applyFill="1" applyBorder="1" applyAlignment="1">
      <alignment horizontal="left" vertical="center" wrapText="1"/>
    </xf>
    <xf numFmtId="164" fontId="19" fillId="2" borderId="1" xfId="1" applyNumberFormat="1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 wrapText="1"/>
    </xf>
    <xf numFmtId="164" fontId="21" fillId="4" borderId="1" xfId="1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49" fontId="25" fillId="2" borderId="1" xfId="1" applyNumberFormat="1" applyFont="1" applyFill="1" applyBorder="1" applyAlignment="1">
      <alignment horizontal="left" vertical="center" wrapText="1"/>
    </xf>
    <xf numFmtId="164" fontId="25" fillId="2" borderId="1" xfId="1" applyNumberFormat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49" fontId="38" fillId="0" borderId="1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wrapText="1"/>
    </xf>
    <xf numFmtId="0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left" vertical="center" wrapText="1"/>
    </xf>
    <xf numFmtId="2" fontId="38" fillId="3" borderId="1" xfId="0" applyNumberFormat="1" applyFont="1" applyFill="1" applyBorder="1" applyAlignment="1">
      <alignment horizontal="center" vertical="center" wrapText="1"/>
    </xf>
    <xf numFmtId="1" fontId="38" fillId="3" borderId="1" xfId="0" applyNumberFormat="1" applyFont="1" applyFill="1" applyBorder="1" applyAlignment="1">
      <alignment horizontal="center" vertical="center" wrapText="1"/>
    </xf>
    <xf numFmtId="164" fontId="38" fillId="3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NumberFormat="1" applyFont="1" applyFill="1" applyAlignment="1">
      <alignment horizontal="left" vertical="center" wrapText="1"/>
    </xf>
    <xf numFmtId="0" fontId="42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/>
    <xf numFmtId="0" fontId="48" fillId="0" borderId="2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8" fillId="0" borderId="0" xfId="0" applyFont="1"/>
    <xf numFmtId="0" fontId="48" fillId="0" borderId="1" xfId="0" applyFont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4" fontId="8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47" fillId="3" borderId="0" xfId="0" applyFont="1" applyFill="1" applyAlignment="1">
      <alignment horizontal="center"/>
    </xf>
    <xf numFmtId="0" fontId="47" fillId="3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center"/>
    </xf>
    <xf numFmtId="0" fontId="47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47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7" fillId="3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164" fontId="48" fillId="0" borderId="2" xfId="0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5300A8"/>
      <rgbColor rgb="00FF6666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4C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B2BD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tabSelected="1" zoomScale="90" zoomScaleNormal="90" workbookViewId="0">
      <selection activeCell="F1" sqref="F1:G1"/>
    </sheetView>
  </sheetViews>
  <sheetFormatPr defaultColWidth="11.5703125" defaultRowHeight="12.75" x14ac:dyDescent="0.2"/>
  <cols>
    <col min="1" max="1" width="8.7109375" style="1" customWidth="1"/>
    <col min="2" max="2" width="29.7109375" style="1" customWidth="1"/>
    <col min="3" max="3" width="24" style="1" customWidth="1"/>
    <col min="4" max="4" width="11.5703125" style="1"/>
    <col min="5" max="5" width="13.42578125" style="1" customWidth="1"/>
    <col min="6" max="6" width="24" style="1" customWidth="1"/>
    <col min="7" max="7" width="32" style="1" customWidth="1"/>
    <col min="8" max="16384" width="11.5703125" style="1"/>
  </cols>
  <sheetData>
    <row r="1" spans="1:256" s="5" customFormat="1" ht="52.5" customHeight="1" x14ac:dyDescent="0.2">
      <c r="A1" s="2"/>
      <c r="B1" s="3"/>
      <c r="C1" s="4"/>
      <c r="D1" s="4"/>
      <c r="E1" s="4"/>
      <c r="F1" s="246" t="s">
        <v>0</v>
      </c>
      <c r="G1" s="246"/>
      <c r="IU1" s="1"/>
      <c r="IV1" s="1"/>
    </row>
    <row r="2" spans="1:256" s="5" customFormat="1" ht="51.6" customHeight="1" x14ac:dyDescent="0.2">
      <c r="A2" s="247" t="s">
        <v>1</v>
      </c>
      <c r="B2" s="247"/>
      <c r="C2" s="247"/>
      <c r="D2" s="247"/>
      <c r="E2" s="247"/>
      <c r="F2" s="247"/>
      <c r="G2" s="247"/>
      <c r="IU2" s="1"/>
      <c r="IV2" s="1"/>
    </row>
    <row r="3" spans="1:256" s="8" customFormat="1" ht="19.899999999999999" customHeight="1" x14ac:dyDescent="0.2">
      <c r="A3" s="248" t="s">
        <v>2</v>
      </c>
      <c r="B3" s="248" t="s">
        <v>3</v>
      </c>
      <c r="C3" s="248"/>
      <c r="D3" s="248" t="s">
        <v>4</v>
      </c>
      <c r="E3" s="249" t="s">
        <v>5</v>
      </c>
      <c r="F3" s="248" t="s">
        <v>6</v>
      </c>
      <c r="G3" s="250" t="s">
        <v>7</v>
      </c>
    </row>
    <row r="4" spans="1:256" s="5" customFormat="1" ht="46.7" customHeight="1" x14ac:dyDescent="0.2">
      <c r="A4" s="248"/>
      <c r="B4" s="6" t="s">
        <v>8</v>
      </c>
      <c r="C4" s="6" t="s">
        <v>9</v>
      </c>
      <c r="D4" s="248"/>
      <c r="E4" s="249"/>
      <c r="F4" s="248"/>
      <c r="G4" s="250"/>
    </row>
    <row r="5" spans="1:256" s="5" customFormat="1" ht="15" x14ac:dyDescent="0.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256" s="15" customFormat="1" ht="20.85" customHeight="1" x14ac:dyDescent="0.25">
      <c r="A6" s="10">
        <v>1</v>
      </c>
      <c r="B6" s="11" t="s">
        <v>10</v>
      </c>
      <c r="C6" s="12"/>
      <c r="D6" s="13">
        <f>SUM(D7:D10)</f>
        <v>21</v>
      </c>
      <c r="E6" s="13">
        <f>SUM(E7:E10)</f>
        <v>4.3062000000000005</v>
      </c>
      <c r="F6" s="12"/>
      <c r="G6" s="14"/>
    </row>
    <row r="7" spans="1:256" s="5" customFormat="1" ht="15.75" x14ac:dyDescent="0.25">
      <c r="A7" s="10"/>
      <c r="B7" s="11"/>
      <c r="C7" s="16" t="s">
        <v>11</v>
      </c>
      <c r="D7" s="6">
        <v>1</v>
      </c>
      <c r="E7" s="7">
        <v>1.6267</v>
      </c>
      <c r="F7" s="12"/>
      <c r="G7" s="17" t="s">
        <v>12</v>
      </c>
    </row>
    <row r="8" spans="1:256" s="5" customFormat="1" ht="15.75" x14ac:dyDescent="0.25">
      <c r="A8" s="10"/>
      <c r="B8" s="11"/>
      <c r="C8" s="16" t="s">
        <v>11</v>
      </c>
      <c r="D8" s="6">
        <v>10</v>
      </c>
      <c r="E8" s="7">
        <v>1</v>
      </c>
      <c r="F8" s="12"/>
      <c r="G8" s="17" t="s">
        <v>13</v>
      </c>
    </row>
    <row r="9" spans="1:256" s="5" customFormat="1" ht="15.75" x14ac:dyDescent="0.2">
      <c r="A9" s="10"/>
      <c r="B9" s="11"/>
      <c r="C9" s="16" t="s">
        <v>14</v>
      </c>
      <c r="D9" s="6">
        <v>8</v>
      </c>
      <c r="E9" s="7">
        <v>0.77950000000000008</v>
      </c>
      <c r="F9" s="18"/>
      <c r="G9" s="17" t="s">
        <v>15</v>
      </c>
    </row>
    <row r="10" spans="1:256" s="5" customFormat="1" ht="15.75" x14ac:dyDescent="0.25">
      <c r="A10" s="10"/>
      <c r="B10" s="11"/>
      <c r="C10" s="16" t="s">
        <v>16</v>
      </c>
      <c r="D10" s="6">
        <v>2</v>
      </c>
      <c r="E10" s="7">
        <v>0.9</v>
      </c>
      <c r="F10" s="12"/>
      <c r="G10" s="17" t="s">
        <v>17</v>
      </c>
    </row>
    <row r="11" spans="1:256" s="5" customFormat="1" ht="19.149999999999999" customHeight="1" x14ac:dyDescent="0.25">
      <c r="A11" s="13">
        <v>2</v>
      </c>
      <c r="B11" s="11" t="s">
        <v>18</v>
      </c>
      <c r="C11" s="12"/>
      <c r="D11" s="10">
        <f>SUM(D12:D14)</f>
        <v>35</v>
      </c>
      <c r="E11" s="19">
        <f>SUM(E12:E14)</f>
        <v>5.5582000000000003</v>
      </c>
      <c r="F11" s="12"/>
      <c r="G11" s="14"/>
    </row>
    <row r="12" spans="1:256" s="5" customFormat="1" ht="15.75" x14ac:dyDescent="0.2">
      <c r="A12" s="16"/>
      <c r="B12" s="11"/>
      <c r="C12" s="16" t="s">
        <v>19</v>
      </c>
      <c r="D12" s="6">
        <v>8</v>
      </c>
      <c r="E12" s="7">
        <v>3.0676999999999999</v>
      </c>
      <c r="F12" s="6"/>
      <c r="G12" s="16" t="s">
        <v>20</v>
      </c>
    </row>
    <row r="13" spans="1:256" s="5" customFormat="1" ht="15.75" x14ac:dyDescent="0.2">
      <c r="A13" s="16"/>
      <c r="B13" s="11"/>
      <c r="C13" s="16" t="s">
        <v>21</v>
      </c>
      <c r="D13" s="6">
        <v>26</v>
      </c>
      <c r="E13" s="7">
        <v>2.4335</v>
      </c>
      <c r="F13" s="6"/>
      <c r="G13" s="16" t="s">
        <v>22</v>
      </c>
    </row>
    <row r="14" spans="1:256" s="5" customFormat="1" ht="15.75" x14ac:dyDescent="0.2">
      <c r="A14" s="16"/>
      <c r="B14" s="11"/>
      <c r="C14" s="16" t="s">
        <v>21</v>
      </c>
      <c r="D14" s="6">
        <v>1</v>
      </c>
      <c r="E14" s="7">
        <v>5.7000000000000002E-2</v>
      </c>
      <c r="F14" s="6"/>
      <c r="G14" s="16" t="s">
        <v>23</v>
      </c>
    </row>
    <row r="15" spans="1:256" s="5" customFormat="1" ht="24.95" customHeight="1" x14ac:dyDescent="0.25">
      <c r="A15" s="13">
        <v>3</v>
      </c>
      <c r="B15" s="11" t="s">
        <v>24</v>
      </c>
      <c r="C15" s="20"/>
      <c r="D15" s="10">
        <v>0</v>
      </c>
      <c r="E15" s="19">
        <v>0</v>
      </c>
      <c r="F15" s="21"/>
      <c r="G15" s="22"/>
    </row>
    <row r="16" spans="1:256" s="5" customFormat="1" ht="15.75" x14ac:dyDescent="0.2">
      <c r="A16" s="16"/>
      <c r="B16" s="11"/>
      <c r="C16" s="16"/>
      <c r="D16" s="6"/>
      <c r="E16" s="7"/>
      <c r="F16" s="23"/>
      <c r="G16" s="16"/>
      <c r="IU16" s="1"/>
    </row>
    <row r="17" spans="1:255" s="5" customFormat="1" ht="20.85" customHeight="1" x14ac:dyDescent="0.25">
      <c r="A17" s="13">
        <v>4</v>
      </c>
      <c r="B17" s="11" t="s">
        <v>25</v>
      </c>
      <c r="C17" s="20"/>
      <c r="D17" s="10">
        <v>0</v>
      </c>
      <c r="E17" s="19">
        <v>0</v>
      </c>
      <c r="F17" s="21"/>
      <c r="G17" s="22"/>
      <c r="IU17" s="1"/>
    </row>
    <row r="18" spans="1:255" s="5" customFormat="1" ht="15.75" x14ac:dyDescent="0.2">
      <c r="A18" s="13"/>
      <c r="B18" s="11"/>
      <c r="C18" s="16"/>
      <c r="D18" s="6"/>
      <c r="E18" s="7"/>
      <c r="F18" s="13"/>
      <c r="G18" s="16"/>
    </row>
    <row r="19" spans="1:255" s="5" customFormat="1" ht="21.6" customHeight="1" x14ac:dyDescent="0.2">
      <c r="A19" s="13">
        <v>5</v>
      </c>
      <c r="B19" s="11" t="s">
        <v>26</v>
      </c>
      <c r="C19" s="16"/>
      <c r="D19" s="24">
        <f>SUM(D20:D21)</f>
        <v>14</v>
      </c>
      <c r="E19" s="19">
        <f>SUM(E20:E21)</f>
        <v>10.508900000000001</v>
      </c>
      <c r="F19" s="13"/>
      <c r="G19" s="16"/>
    </row>
    <row r="20" spans="1:255" s="5" customFormat="1" ht="15.75" x14ac:dyDescent="0.2">
      <c r="A20" s="13"/>
      <c r="B20" s="11"/>
      <c r="C20" s="16" t="s">
        <v>27</v>
      </c>
      <c r="D20" s="25">
        <v>2</v>
      </c>
      <c r="E20" s="7">
        <v>2.5300000000000002</v>
      </c>
      <c r="F20" s="13"/>
      <c r="G20" s="16" t="s">
        <v>28</v>
      </c>
    </row>
    <row r="21" spans="1:255" s="15" customFormat="1" ht="15.75" x14ac:dyDescent="0.25">
      <c r="A21" s="13"/>
      <c r="B21" s="11"/>
      <c r="C21" s="16" t="s">
        <v>29</v>
      </c>
      <c r="D21" s="6">
        <v>12</v>
      </c>
      <c r="E21" s="7">
        <v>7.9789000000000003</v>
      </c>
      <c r="F21" s="18"/>
      <c r="G21" s="16" t="s">
        <v>30</v>
      </c>
      <c r="H21" s="26"/>
    </row>
    <row r="22" spans="1:255" s="5" customFormat="1" ht="21.6" customHeight="1" x14ac:dyDescent="0.2">
      <c r="A22" s="13">
        <v>6</v>
      </c>
      <c r="B22" s="11" t="s">
        <v>31</v>
      </c>
      <c r="C22" s="16"/>
      <c r="D22" s="10">
        <f>SUM(D23:D25)</f>
        <v>43</v>
      </c>
      <c r="E22" s="19">
        <f>SUM(E23:E25)</f>
        <v>24.900000000000002</v>
      </c>
      <c r="F22" s="13"/>
      <c r="G22" s="16"/>
      <c r="H22" s="27"/>
    </row>
    <row r="23" spans="1:255" s="5" customFormat="1" ht="15.75" x14ac:dyDescent="0.2">
      <c r="A23" s="13"/>
      <c r="B23" s="28"/>
      <c r="C23" s="29" t="s">
        <v>32</v>
      </c>
      <c r="D23" s="30">
        <v>30</v>
      </c>
      <c r="E23" s="7">
        <v>3.6</v>
      </c>
      <c r="F23" s="6"/>
      <c r="G23" s="16" t="s">
        <v>33</v>
      </c>
      <c r="H23" s="27"/>
    </row>
    <row r="24" spans="1:255" s="5" customFormat="1" ht="15.75" x14ac:dyDescent="0.2">
      <c r="A24" s="13"/>
      <c r="B24" s="28"/>
      <c r="C24" s="29" t="s">
        <v>34</v>
      </c>
      <c r="D24" s="30">
        <v>10</v>
      </c>
      <c r="E24" s="7">
        <v>20</v>
      </c>
      <c r="F24" s="6"/>
      <c r="G24" s="16" t="s">
        <v>35</v>
      </c>
      <c r="H24" s="27"/>
    </row>
    <row r="25" spans="1:255" s="5" customFormat="1" ht="15.75" x14ac:dyDescent="0.2">
      <c r="A25" s="13"/>
      <c r="B25" s="11"/>
      <c r="C25" s="31" t="s">
        <v>36</v>
      </c>
      <c r="D25" s="6">
        <v>3</v>
      </c>
      <c r="E25" s="7">
        <v>1.3</v>
      </c>
      <c r="F25" s="6"/>
      <c r="G25" s="16" t="s">
        <v>37</v>
      </c>
      <c r="H25" s="27"/>
    </row>
    <row r="26" spans="1:255" s="5" customFormat="1" ht="15.75" x14ac:dyDescent="0.2">
      <c r="A26" s="13">
        <v>7</v>
      </c>
      <c r="B26" s="11" t="s">
        <v>38</v>
      </c>
      <c r="C26" s="32"/>
      <c r="D26" s="13">
        <f>SUM(D27:D28)</f>
        <v>8</v>
      </c>
      <c r="E26" s="13">
        <f>SUM(E27:E28)</f>
        <v>5.9155000000000006</v>
      </c>
      <c r="F26" s="13"/>
      <c r="G26" s="32"/>
      <c r="H26" s="27"/>
    </row>
    <row r="27" spans="1:255" s="5" customFormat="1" ht="15.75" x14ac:dyDescent="0.2">
      <c r="A27" s="13"/>
      <c r="B27" s="11"/>
      <c r="C27" s="16" t="s">
        <v>39</v>
      </c>
      <c r="D27" s="6">
        <v>3</v>
      </c>
      <c r="E27" s="7">
        <v>0.36</v>
      </c>
      <c r="F27" s="13"/>
      <c r="G27" s="16" t="s">
        <v>40</v>
      </c>
      <c r="H27" s="27"/>
      <c r="IU27" s="1"/>
    </row>
    <row r="28" spans="1:255" s="5" customFormat="1" ht="15.75" x14ac:dyDescent="0.2">
      <c r="A28" s="6"/>
      <c r="B28" s="28"/>
      <c r="C28" s="29" t="s">
        <v>41</v>
      </c>
      <c r="D28" s="6">
        <v>5</v>
      </c>
      <c r="E28" s="7">
        <v>5.5555000000000003</v>
      </c>
      <c r="F28" s="6"/>
      <c r="G28" s="16" t="s">
        <v>42</v>
      </c>
      <c r="H28" s="27"/>
      <c r="IU28" s="1"/>
    </row>
    <row r="29" spans="1:255" s="5" customFormat="1" ht="19.899999999999999" customHeight="1" x14ac:dyDescent="0.2">
      <c r="A29" s="13">
        <v>8</v>
      </c>
      <c r="B29" s="11" t="s">
        <v>43</v>
      </c>
      <c r="C29" s="16"/>
      <c r="D29" s="10">
        <f>SUM(D30:D33)</f>
        <v>14</v>
      </c>
      <c r="E29" s="19">
        <f>SUM(E30:E33)</f>
        <v>8.9</v>
      </c>
      <c r="F29" s="6"/>
      <c r="G29" s="16"/>
      <c r="H29" s="27"/>
    </row>
    <row r="30" spans="1:255" s="5" customFormat="1" ht="15.75" x14ac:dyDescent="0.2">
      <c r="A30" s="13"/>
      <c r="B30" s="11"/>
      <c r="C30" s="31" t="s">
        <v>44</v>
      </c>
      <c r="D30" s="6">
        <v>5</v>
      </c>
      <c r="E30" s="7">
        <v>0.5</v>
      </c>
      <c r="F30" s="6"/>
      <c r="G30" s="31" t="s">
        <v>45</v>
      </c>
      <c r="H30" s="27"/>
    </row>
    <row r="31" spans="1:255" s="5" customFormat="1" ht="15.75" x14ac:dyDescent="0.2">
      <c r="A31" s="13"/>
      <c r="B31" s="11"/>
      <c r="C31" s="31" t="s">
        <v>46</v>
      </c>
      <c r="D31" s="6">
        <v>3</v>
      </c>
      <c r="E31" s="7">
        <v>6</v>
      </c>
      <c r="F31" s="6"/>
      <c r="G31" s="31" t="s">
        <v>47</v>
      </c>
    </row>
    <row r="32" spans="1:255" s="5" customFormat="1" ht="15.75" x14ac:dyDescent="0.2">
      <c r="A32" s="13"/>
      <c r="B32" s="11"/>
      <c r="C32" s="31" t="s">
        <v>44</v>
      </c>
      <c r="D32" s="6">
        <v>5</v>
      </c>
      <c r="E32" s="7">
        <v>2.2999999999999998</v>
      </c>
      <c r="F32" s="6"/>
      <c r="G32" s="31" t="s">
        <v>48</v>
      </c>
    </row>
    <row r="33" spans="1:256" s="5" customFormat="1" ht="15.75" x14ac:dyDescent="0.2">
      <c r="A33" s="13"/>
      <c r="B33" s="11"/>
      <c r="C33" s="31" t="s">
        <v>49</v>
      </c>
      <c r="D33" s="6">
        <v>1</v>
      </c>
      <c r="E33" s="7">
        <v>0.1</v>
      </c>
      <c r="F33" s="6"/>
      <c r="G33" s="31" t="s">
        <v>50</v>
      </c>
      <c r="IU33" s="1"/>
    </row>
    <row r="34" spans="1:256" s="5" customFormat="1" ht="15.75" x14ac:dyDescent="0.25">
      <c r="A34" s="13">
        <v>9</v>
      </c>
      <c r="B34" s="11" t="s">
        <v>51</v>
      </c>
      <c r="C34" s="21"/>
      <c r="D34" s="10">
        <v>0</v>
      </c>
      <c r="E34" s="19">
        <v>0</v>
      </c>
      <c r="F34" s="21"/>
      <c r="G34" s="33"/>
      <c r="IU34" s="1"/>
    </row>
    <row r="35" spans="1:256" s="5" customFormat="1" ht="15.75" x14ac:dyDescent="0.2">
      <c r="A35" s="13"/>
      <c r="B35" s="11"/>
      <c r="C35" s="31"/>
      <c r="D35" s="6"/>
      <c r="E35" s="7"/>
      <c r="F35" s="34"/>
      <c r="G35" s="31"/>
      <c r="IU35" s="1"/>
    </row>
    <row r="36" spans="1:256" s="5" customFormat="1" ht="17.45" customHeight="1" x14ac:dyDescent="0.25">
      <c r="A36" s="13">
        <v>10</v>
      </c>
      <c r="B36" s="11" t="s">
        <v>52</v>
      </c>
      <c r="C36" s="21"/>
      <c r="D36" s="10">
        <f>SUM(D37:D38)</f>
        <v>8</v>
      </c>
      <c r="E36" s="19">
        <f>SUM(E37:E38)</f>
        <v>2.6151999999999997</v>
      </c>
      <c r="F36" s="21"/>
      <c r="G36" s="33"/>
      <c r="I36" s="1"/>
    </row>
    <row r="37" spans="1:256" s="5" customFormat="1" ht="15.75" x14ac:dyDescent="0.25">
      <c r="A37" s="13"/>
      <c r="B37" s="11"/>
      <c r="C37" s="35" t="s">
        <v>53</v>
      </c>
      <c r="D37" s="25">
        <v>1</v>
      </c>
      <c r="E37" s="7">
        <v>7.0000000000000007E-2</v>
      </c>
      <c r="F37" s="21"/>
      <c r="G37" s="31" t="s">
        <v>54</v>
      </c>
    </row>
    <row r="38" spans="1:256" s="5" customFormat="1" ht="15.75" x14ac:dyDescent="0.25">
      <c r="A38" s="13"/>
      <c r="B38" s="11"/>
      <c r="C38" s="31" t="s">
        <v>55</v>
      </c>
      <c r="D38" s="6">
        <v>7</v>
      </c>
      <c r="E38" s="7">
        <v>2.5451999999999999</v>
      </c>
      <c r="F38" s="21"/>
      <c r="G38" s="31" t="s">
        <v>56</v>
      </c>
      <c r="IU38" s="1"/>
      <c r="IV38" s="1"/>
    </row>
    <row r="39" spans="1:256" s="5" customFormat="1" ht="18.399999999999999" customHeight="1" x14ac:dyDescent="0.25">
      <c r="A39" s="13">
        <v>11</v>
      </c>
      <c r="B39" s="11" t="s">
        <v>57</v>
      </c>
      <c r="C39" s="21"/>
      <c r="D39" s="13">
        <f>D40</f>
        <v>1</v>
      </c>
      <c r="E39" s="19">
        <f>E40</f>
        <v>0.15</v>
      </c>
      <c r="F39" s="21"/>
      <c r="G39" s="33"/>
      <c r="IU39" s="1"/>
      <c r="IV39" s="1"/>
    </row>
    <row r="40" spans="1:256" s="5" customFormat="1" ht="15.75" x14ac:dyDescent="0.2">
      <c r="A40" s="13"/>
      <c r="B40" s="11"/>
      <c r="C40" s="31" t="s">
        <v>58</v>
      </c>
      <c r="D40" s="6">
        <v>1</v>
      </c>
      <c r="E40" s="7">
        <v>0.15</v>
      </c>
      <c r="F40" s="13"/>
      <c r="G40" s="31" t="s">
        <v>59</v>
      </c>
      <c r="I40" s="36"/>
      <c r="IU40" s="1"/>
      <c r="IV40" s="1"/>
    </row>
    <row r="41" spans="1:256" s="5" customFormat="1" ht="15.75" x14ac:dyDescent="0.2">
      <c r="A41" s="13">
        <v>12</v>
      </c>
      <c r="B41" s="11" t="s">
        <v>60</v>
      </c>
      <c r="C41" s="32"/>
      <c r="D41" s="10">
        <f>D42+D43</f>
        <v>16</v>
      </c>
      <c r="E41" s="19">
        <f>E42+E43</f>
        <v>4.4991000000000003</v>
      </c>
      <c r="F41" s="13"/>
      <c r="G41" s="32"/>
      <c r="I41" s="36"/>
      <c r="IU41" s="1"/>
      <c r="IV41" s="1"/>
    </row>
    <row r="42" spans="1:256" s="5" customFormat="1" ht="15.75" x14ac:dyDescent="0.2">
      <c r="A42" s="31"/>
      <c r="B42" s="11"/>
      <c r="C42" s="31" t="s">
        <v>61</v>
      </c>
      <c r="D42" s="6">
        <v>12</v>
      </c>
      <c r="E42" s="7">
        <v>3.5991</v>
      </c>
      <c r="F42" s="37"/>
      <c r="G42" s="31" t="s">
        <v>62</v>
      </c>
      <c r="I42" s="36"/>
      <c r="IU42" s="1"/>
      <c r="IV42" s="1"/>
    </row>
    <row r="43" spans="1:256" s="5" customFormat="1" ht="15.75" x14ac:dyDescent="0.2">
      <c r="A43" s="31"/>
      <c r="B43" s="11"/>
      <c r="C43" s="31" t="s">
        <v>63</v>
      </c>
      <c r="D43" s="6">
        <v>4</v>
      </c>
      <c r="E43" s="7">
        <v>0.9</v>
      </c>
      <c r="F43" s="37"/>
      <c r="G43" s="31" t="s">
        <v>64</v>
      </c>
      <c r="I43" s="36"/>
      <c r="IU43" s="1"/>
      <c r="IV43" s="1"/>
    </row>
    <row r="44" spans="1:256" s="5" customFormat="1" ht="15.75" customHeight="1" x14ac:dyDescent="0.2">
      <c r="A44" s="13">
        <v>13</v>
      </c>
      <c r="B44" s="11" t="s">
        <v>65</v>
      </c>
      <c r="C44" s="16"/>
      <c r="D44" s="10">
        <f>SUM(D45:D45)</f>
        <v>35</v>
      </c>
      <c r="E44" s="19">
        <f>SUM(E45:E45)</f>
        <v>5</v>
      </c>
      <c r="F44" s="13"/>
      <c r="G44" s="16"/>
      <c r="I44" s="36"/>
      <c r="IU44" s="1"/>
      <c r="IV44" s="1"/>
    </row>
    <row r="45" spans="1:256" s="5" customFormat="1" ht="15.75" x14ac:dyDescent="0.2">
      <c r="A45" s="13"/>
      <c r="B45" s="11"/>
      <c r="C45" s="31" t="s">
        <v>66</v>
      </c>
      <c r="D45" s="25">
        <v>35</v>
      </c>
      <c r="E45" s="7">
        <v>5</v>
      </c>
      <c r="F45" s="13"/>
      <c r="G45" s="31" t="s">
        <v>67</v>
      </c>
      <c r="I45" s="36"/>
      <c r="IU45" s="1"/>
      <c r="IV45" s="1"/>
    </row>
    <row r="46" spans="1:256" s="5" customFormat="1" ht="23.25" customHeight="1" x14ac:dyDescent="0.25">
      <c r="A46" s="13">
        <v>14</v>
      </c>
      <c r="B46" s="11" t="s">
        <v>68</v>
      </c>
      <c r="C46" s="32"/>
      <c r="D46" s="10">
        <f>SUM(D47:D55)</f>
        <v>22</v>
      </c>
      <c r="E46" s="19">
        <f>SUM(E47:E55)</f>
        <v>7.5270999999999999</v>
      </c>
      <c r="F46" s="13"/>
      <c r="G46" s="14"/>
      <c r="I46" s="36"/>
      <c r="IU46" s="1"/>
      <c r="IV46" s="1"/>
    </row>
    <row r="47" spans="1:256" s="5" customFormat="1" ht="15.75" x14ac:dyDescent="0.2">
      <c r="A47" s="29"/>
      <c r="B47" s="29"/>
      <c r="C47" s="31" t="s">
        <v>69</v>
      </c>
      <c r="D47" s="6">
        <v>2</v>
      </c>
      <c r="E47" s="7">
        <v>0.12</v>
      </c>
      <c r="F47" s="38"/>
      <c r="G47" s="31" t="s">
        <v>70</v>
      </c>
      <c r="I47" s="36"/>
      <c r="IU47" s="1"/>
      <c r="IV47" s="1"/>
    </row>
    <row r="48" spans="1:256" s="5" customFormat="1" ht="15.75" x14ac:dyDescent="0.2">
      <c r="A48" s="29"/>
      <c r="B48" s="29"/>
      <c r="C48" s="31" t="s">
        <v>71</v>
      </c>
      <c r="D48" s="6">
        <v>3</v>
      </c>
      <c r="E48" s="7">
        <v>0.34</v>
      </c>
      <c r="F48" s="38"/>
      <c r="G48" s="31" t="s">
        <v>72</v>
      </c>
      <c r="I48" s="36"/>
      <c r="IU48" s="1"/>
      <c r="IV48" s="1"/>
    </row>
    <row r="49" spans="1:256" s="5" customFormat="1" ht="15.75" x14ac:dyDescent="0.2">
      <c r="A49" s="29"/>
      <c r="B49" s="29"/>
      <c r="C49" s="31" t="s">
        <v>73</v>
      </c>
      <c r="D49" s="6">
        <v>2</v>
      </c>
      <c r="E49" s="7">
        <v>1.8</v>
      </c>
      <c r="F49" s="38"/>
      <c r="G49" s="31" t="s">
        <v>74</v>
      </c>
      <c r="I49" s="36"/>
    </row>
    <row r="50" spans="1:256" s="5" customFormat="1" ht="15.75" x14ac:dyDescent="0.2">
      <c r="A50" s="29"/>
      <c r="B50" s="29"/>
      <c r="C50" s="31" t="s">
        <v>73</v>
      </c>
      <c r="D50" s="6">
        <v>10</v>
      </c>
      <c r="E50" s="7">
        <v>1</v>
      </c>
      <c r="F50" s="38"/>
      <c r="G50" s="31" t="s">
        <v>75</v>
      </c>
    </row>
    <row r="51" spans="1:256" s="5" customFormat="1" ht="15.75" x14ac:dyDescent="0.2">
      <c r="A51" s="29"/>
      <c r="B51" s="29"/>
      <c r="C51" s="31" t="s">
        <v>73</v>
      </c>
      <c r="D51" s="6">
        <v>1</v>
      </c>
      <c r="E51" s="7">
        <v>0.11710000000000001</v>
      </c>
      <c r="F51" s="6"/>
      <c r="G51" s="31" t="s">
        <v>76</v>
      </c>
      <c r="IU51" s="1"/>
      <c r="IV51" s="1"/>
    </row>
    <row r="52" spans="1:256" s="5" customFormat="1" ht="15.75" x14ac:dyDescent="0.2">
      <c r="A52" s="29"/>
      <c r="B52" s="29"/>
      <c r="C52" s="31" t="s">
        <v>77</v>
      </c>
      <c r="D52" s="6">
        <v>1</v>
      </c>
      <c r="E52" s="7">
        <v>1.55</v>
      </c>
      <c r="F52" s="38"/>
      <c r="G52" s="31" t="s">
        <v>78</v>
      </c>
    </row>
    <row r="53" spans="1:256" s="5" customFormat="1" ht="15.75" x14ac:dyDescent="0.2">
      <c r="A53" s="29"/>
      <c r="B53" s="29"/>
      <c r="C53" s="31" t="s">
        <v>77</v>
      </c>
      <c r="D53" s="6">
        <v>1</v>
      </c>
      <c r="E53" s="7">
        <v>2</v>
      </c>
      <c r="F53" s="38"/>
      <c r="G53" s="31" t="s">
        <v>79</v>
      </c>
    </row>
    <row r="54" spans="1:256" s="5" customFormat="1" ht="15.75" x14ac:dyDescent="0.2">
      <c r="A54" s="29"/>
      <c r="B54" s="29"/>
      <c r="C54" s="31" t="s">
        <v>80</v>
      </c>
      <c r="D54" s="6">
        <v>1</v>
      </c>
      <c r="E54" s="7">
        <v>0.1</v>
      </c>
      <c r="F54" s="38"/>
      <c r="G54" s="31" t="s">
        <v>81</v>
      </c>
    </row>
    <row r="55" spans="1:256" s="5" customFormat="1" ht="15.75" x14ac:dyDescent="0.2">
      <c r="A55" s="29"/>
      <c r="B55" s="29"/>
      <c r="C55" s="31" t="s">
        <v>82</v>
      </c>
      <c r="D55" s="6">
        <v>1</v>
      </c>
      <c r="E55" s="7">
        <v>0.5</v>
      </c>
      <c r="F55" s="6"/>
      <c r="G55" s="31" t="s">
        <v>83</v>
      </c>
      <c r="IU55" s="1"/>
    </row>
    <row r="56" spans="1:256" s="5" customFormat="1" ht="18.399999999999999" customHeight="1" x14ac:dyDescent="0.2">
      <c r="A56" s="13">
        <v>15</v>
      </c>
      <c r="B56" s="11" t="s">
        <v>84</v>
      </c>
      <c r="C56" s="32"/>
      <c r="D56" s="10">
        <f>SUM(D57:D58)</f>
        <v>8</v>
      </c>
      <c r="E56" s="39">
        <f>SUM(E57:E58)</f>
        <v>5.1508000000000003</v>
      </c>
      <c r="F56" s="13"/>
      <c r="G56" s="32"/>
      <c r="IU56" s="1"/>
      <c r="IV56" s="1"/>
    </row>
    <row r="57" spans="1:256" s="5" customFormat="1" ht="15.75" x14ac:dyDescent="0.2">
      <c r="A57" s="13"/>
      <c r="B57" s="11"/>
      <c r="C57" s="16" t="s">
        <v>85</v>
      </c>
      <c r="D57" s="6">
        <v>1</v>
      </c>
      <c r="E57" s="40">
        <v>1.7507999999999999</v>
      </c>
      <c r="F57" s="18"/>
      <c r="G57" s="31" t="s">
        <v>86</v>
      </c>
      <c r="IU57" s="1"/>
      <c r="IV57" s="1"/>
    </row>
    <row r="58" spans="1:256" s="5" customFormat="1" ht="15.75" x14ac:dyDescent="0.2">
      <c r="A58" s="13"/>
      <c r="B58" s="11"/>
      <c r="C58" s="16" t="s">
        <v>85</v>
      </c>
      <c r="D58" s="6">
        <v>7</v>
      </c>
      <c r="E58" s="40">
        <v>3.4</v>
      </c>
      <c r="F58" s="13"/>
      <c r="G58" s="31" t="s">
        <v>87</v>
      </c>
      <c r="IU58" s="1"/>
      <c r="IV58" s="1"/>
    </row>
    <row r="59" spans="1:256" s="5" customFormat="1" ht="21.6" customHeight="1" x14ac:dyDescent="0.2">
      <c r="A59" s="41">
        <v>16</v>
      </c>
      <c r="B59" s="11" t="s">
        <v>88</v>
      </c>
      <c r="C59" s="42"/>
      <c r="D59" s="10">
        <f>D60</f>
        <v>1</v>
      </c>
      <c r="E59" s="19">
        <f>E60</f>
        <v>0.12</v>
      </c>
      <c r="F59" s="13"/>
      <c r="G59" s="16"/>
      <c r="IU59" s="1"/>
      <c r="IV59" s="1"/>
    </row>
    <row r="60" spans="1:256" s="5" customFormat="1" ht="15.75" x14ac:dyDescent="0.25">
      <c r="A60" s="41"/>
      <c r="B60" s="11"/>
      <c r="C60" s="43" t="s">
        <v>89</v>
      </c>
      <c r="D60" s="25">
        <v>1</v>
      </c>
      <c r="E60" s="7">
        <v>0.12</v>
      </c>
      <c r="F60" s="35"/>
      <c r="G60" s="31" t="s">
        <v>90</v>
      </c>
      <c r="IU60" s="1"/>
      <c r="IV60" s="1"/>
    </row>
    <row r="61" spans="1:256" s="5" customFormat="1" ht="30" customHeight="1" x14ac:dyDescent="0.2">
      <c r="A61" s="6"/>
      <c r="B61" s="13" t="s">
        <v>91</v>
      </c>
      <c r="C61" s="23"/>
      <c r="D61" s="13">
        <f>D6+D11+D15+D17+D19+D22+D26+D29+D34+D36+D39+D41+D44+D46+D56+D59</f>
        <v>226</v>
      </c>
      <c r="E61" s="19">
        <f>E6+E11+E15+E17+E19+E22+E26+E29+E34+E36+E39+E41+E44+E46+E56+E59</f>
        <v>85.151000000000025</v>
      </c>
      <c r="F61" s="6"/>
      <c r="G61" s="16"/>
      <c r="IU61" s="1"/>
      <c r="IV61" s="1"/>
    </row>
    <row r="62" spans="1:256" s="5" customFormat="1" ht="30" customHeight="1" x14ac:dyDescent="0.2">
      <c r="A62" s="44"/>
      <c r="B62" s="4"/>
      <c r="C62" s="45"/>
      <c r="D62" s="4"/>
      <c r="E62" s="46"/>
      <c r="F62" s="44"/>
      <c r="G62" s="47"/>
      <c r="IU62" s="1"/>
      <c r="IV62" s="1"/>
    </row>
    <row r="63" spans="1:256" s="5" customFormat="1" ht="50.85" customHeight="1" x14ac:dyDescent="0.3">
      <c r="B63" s="251" t="s">
        <v>92</v>
      </c>
      <c r="C63" s="251"/>
      <c r="D63" s="251"/>
      <c r="G63" s="48" t="s">
        <v>93</v>
      </c>
      <c r="IU63" s="1"/>
      <c r="IV63" s="1"/>
    </row>
  </sheetData>
  <sheetProtection selectLockedCells="1" selectUnlockedCells="1"/>
  <mergeCells count="9">
    <mergeCell ref="B63:D63"/>
    <mergeCell ref="F1:G1"/>
    <mergeCell ref="A2:G2"/>
    <mergeCell ref="A3:A4"/>
    <mergeCell ref="B3:C3"/>
    <mergeCell ref="D3:D4"/>
    <mergeCell ref="E3:E4"/>
    <mergeCell ref="F3:F4"/>
    <mergeCell ref="G3:G4"/>
  </mergeCells>
  <pageMargins left="1.0416666666666667" right="0.21666666666666667" top="0.18958333333333333" bottom="1.3888888888888889E-3" header="0.51180555555555551" footer="0.51180555555555551"/>
  <pageSetup paperSize="9" scale="60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topLeftCell="A46" zoomScale="90" zoomScaleNormal="90" workbookViewId="0">
      <selection activeCell="G23" sqref="G23"/>
    </sheetView>
  </sheetViews>
  <sheetFormatPr defaultColWidth="11.42578125" defaultRowHeight="15" x14ac:dyDescent="0.2"/>
  <cols>
    <col min="1" max="1" width="6" style="49" customWidth="1"/>
    <col min="2" max="2" width="19.42578125" style="50" customWidth="1"/>
    <col min="3" max="3" width="19.140625" style="49" customWidth="1"/>
    <col min="4" max="4" width="9.140625" style="49" customWidth="1"/>
    <col min="5" max="6" width="11.42578125" style="49"/>
    <col min="7" max="7" width="13.42578125" style="49" customWidth="1"/>
    <col min="8" max="8" width="25.28515625" style="51" customWidth="1"/>
    <col min="9" max="9" width="5" style="49" customWidth="1"/>
    <col min="10" max="10" width="6" style="49" customWidth="1"/>
    <col min="11" max="11" width="19.5703125" style="50" customWidth="1"/>
    <col min="12" max="12" width="19.140625" style="49" customWidth="1"/>
    <col min="13" max="13" width="9.140625" style="49" customWidth="1"/>
    <col min="14" max="15" width="11.42578125" style="49"/>
    <col min="16" max="16" width="13.42578125" style="49" customWidth="1"/>
    <col min="17" max="17" width="25.28515625" style="51" customWidth="1"/>
    <col min="18" max="255" width="11.42578125" style="49"/>
  </cols>
  <sheetData>
    <row r="1" spans="1:17" ht="58.7" customHeight="1" x14ac:dyDescent="0.2">
      <c r="A1" s="2"/>
      <c r="B1" s="3"/>
      <c r="C1" s="4"/>
      <c r="D1" s="4"/>
      <c r="E1" s="4"/>
      <c r="F1" s="252" t="s">
        <v>94</v>
      </c>
      <c r="G1" s="252" t="s">
        <v>94</v>
      </c>
      <c r="H1" s="252"/>
      <c r="J1" s="2"/>
      <c r="K1" s="3"/>
      <c r="L1" s="4"/>
      <c r="M1" s="4"/>
      <c r="N1" s="4"/>
      <c r="O1" s="252" t="s">
        <v>94</v>
      </c>
      <c r="P1" s="252" t="s">
        <v>94</v>
      </c>
      <c r="Q1" s="252"/>
    </row>
    <row r="2" spans="1:17" ht="12.2" customHeight="1" x14ac:dyDescent="0.2">
      <c r="A2" s="2"/>
      <c r="B2" s="3"/>
      <c r="C2" s="4"/>
      <c r="D2" s="4"/>
      <c r="E2" s="4"/>
      <c r="F2" s="44"/>
      <c r="G2" s="4"/>
      <c r="H2" s="26"/>
      <c r="J2" s="2"/>
      <c r="K2" s="3"/>
      <c r="L2" s="4"/>
      <c r="M2" s="4"/>
      <c r="N2" s="4"/>
      <c r="O2" s="44"/>
      <c r="P2" s="4"/>
      <c r="Q2" s="26"/>
    </row>
    <row r="3" spans="1:17" ht="47.65" customHeight="1" x14ac:dyDescent="0.2">
      <c r="A3" s="247" t="s">
        <v>1</v>
      </c>
      <c r="B3" s="247"/>
      <c r="C3" s="247"/>
      <c r="D3" s="247"/>
      <c r="E3" s="247"/>
      <c r="F3" s="247"/>
      <c r="G3" s="247"/>
      <c r="H3" s="247"/>
      <c r="J3" s="247" t="s">
        <v>1</v>
      </c>
      <c r="K3" s="247"/>
      <c r="L3" s="247"/>
      <c r="M3" s="247"/>
      <c r="N3" s="247"/>
      <c r="O3" s="247"/>
      <c r="P3" s="247"/>
      <c r="Q3" s="247"/>
    </row>
    <row r="4" spans="1:17" ht="10.5" customHeight="1" x14ac:dyDescent="0.2">
      <c r="A4" s="4"/>
      <c r="B4" s="3"/>
      <c r="C4" s="4"/>
      <c r="D4" s="4"/>
      <c r="E4" s="4"/>
      <c r="F4" s="44"/>
      <c r="G4" s="4"/>
      <c r="H4" s="26"/>
      <c r="J4" s="4"/>
      <c r="K4" s="3"/>
      <c r="L4" s="4"/>
      <c r="M4" s="4"/>
      <c r="N4" s="4"/>
      <c r="O4" s="44"/>
      <c r="P4" s="4"/>
      <c r="Q4" s="26"/>
    </row>
    <row r="5" spans="1:17" ht="28.7" customHeight="1" x14ac:dyDescent="0.2">
      <c r="A5" s="248" t="s">
        <v>2</v>
      </c>
      <c r="B5" s="248" t="s">
        <v>3</v>
      </c>
      <c r="C5" s="248"/>
      <c r="D5" s="248" t="s">
        <v>4</v>
      </c>
      <c r="E5" s="249" t="s">
        <v>5</v>
      </c>
      <c r="F5" s="249" t="s">
        <v>95</v>
      </c>
      <c r="G5" s="248" t="s">
        <v>6</v>
      </c>
      <c r="H5" s="250" t="s">
        <v>7</v>
      </c>
      <c r="J5" s="248" t="s">
        <v>2</v>
      </c>
      <c r="K5" s="248" t="s">
        <v>3</v>
      </c>
      <c r="L5" s="248"/>
      <c r="M5" s="248" t="s">
        <v>4</v>
      </c>
      <c r="N5" s="249" t="s">
        <v>5</v>
      </c>
      <c r="O5" s="249" t="s">
        <v>95</v>
      </c>
      <c r="P5" s="248" t="s">
        <v>6</v>
      </c>
      <c r="Q5" s="250" t="s">
        <v>7</v>
      </c>
    </row>
    <row r="6" spans="1:17" ht="75.75" customHeight="1" x14ac:dyDescent="0.2">
      <c r="A6" s="248"/>
      <c r="B6" s="6" t="s">
        <v>8</v>
      </c>
      <c r="C6" s="6" t="s">
        <v>9</v>
      </c>
      <c r="D6" s="248"/>
      <c r="E6" s="249"/>
      <c r="F6" s="249"/>
      <c r="G6" s="248"/>
      <c r="H6" s="250"/>
      <c r="J6" s="248"/>
      <c r="K6" s="6" t="s">
        <v>8</v>
      </c>
      <c r="L6" s="6" t="s">
        <v>9</v>
      </c>
      <c r="M6" s="248"/>
      <c r="N6" s="249"/>
      <c r="O6" s="249"/>
      <c r="P6" s="248"/>
      <c r="Q6" s="250"/>
    </row>
    <row r="7" spans="1:17" s="50" customFormat="1" ht="11.25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52"/>
      <c r="G7" s="9">
        <v>7</v>
      </c>
      <c r="H7" s="9">
        <v>8</v>
      </c>
      <c r="J7" s="9">
        <v>1</v>
      </c>
      <c r="K7" s="9">
        <v>2</v>
      </c>
      <c r="L7" s="9">
        <v>3</v>
      </c>
      <c r="M7" s="9">
        <v>4</v>
      </c>
      <c r="N7" s="9">
        <v>5</v>
      </c>
      <c r="O7" s="52"/>
      <c r="P7" s="9">
        <v>7</v>
      </c>
      <c r="Q7" s="9">
        <v>8</v>
      </c>
    </row>
    <row r="8" spans="1:17" s="60" customFormat="1" ht="31.5" x14ac:dyDescent="0.25">
      <c r="A8" s="53">
        <v>1</v>
      </c>
      <c r="B8" s="54" t="s">
        <v>10</v>
      </c>
      <c r="C8" s="55"/>
      <c r="D8" s="56">
        <f>SUM(D10:D12)</f>
        <v>17</v>
      </c>
      <c r="E8" s="57">
        <f>SUM(E10:E12)</f>
        <v>2.4</v>
      </c>
      <c r="F8" s="58"/>
      <c r="G8" s="55"/>
      <c r="H8" s="59"/>
      <c r="J8" s="53">
        <v>1</v>
      </c>
      <c r="K8" s="54" t="s">
        <v>10</v>
      </c>
      <c r="L8" s="55"/>
      <c r="M8" s="61">
        <f>SUM(M9:M12)</f>
        <v>21</v>
      </c>
      <c r="N8" s="61">
        <f>SUM(N9:N12)</f>
        <v>4.3062000000000005</v>
      </c>
      <c r="O8" s="58"/>
      <c r="P8" s="55"/>
      <c r="Q8" s="59"/>
    </row>
    <row r="9" spans="1:17" s="60" customFormat="1" ht="15.75" x14ac:dyDescent="0.25">
      <c r="A9" s="62"/>
      <c r="B9" s="63"/>
      <c r="C9" s="64"/>
      <c r="D9" s="65"/>
      <c r="E9" s="66"/>
      <c r="F9" s="67"/>
      <c r="G9" s="64"/>
      <c r="H9" s="68"/>
      <c r="J9" s="69"/>
      <c r="K9" s="70"/>
      <c r="L9" s="71" t="s">
        <v>11</v>
      </c>
      <c r="M9" s="72">
        <v>1</v>
      </c>
      <c r="N9" s="73">
        <v>1.6267</v>
      </c>
      <c r="O9" s="67"/>
      <c r="P9" s="64"/>
      <c r="Q9" s="68" t="s">
        <v>96</v>
      </c>
    </row>
    <row r="10" spans="1:17" s="60" customFormat="1" ht="15.75" x14ac:dyDescent="0.25">
      <c r="A10" s="62"/>
      <c r="B10" s="63"/>
      <c r="C10" s="74" t="s">
        <v>11</v>
      </c>
      <c r="D10" s="65">
        <v>10</v>
      </c>
      <c r="E10" s="67">
        <v>1</v>
      </c>
      <c r="F10" s="67"/>
      <c r="G10" s="64"/>
      <c r="H10" s="75" t="s">
        <v>13</v>
      </c>
      <c r="J10" s="62"/>
      <c r="K10" s="63"/>
      <c r="L10" s="74" t="s">
        <v>11</v>
      </c>
      <c r="M10" s="65">
        <v>10</v>
      </c>
      <c r="N10" s="67">
        <v>1</v>
      </c>
      <c r="O10" s="67"/>
      <c r="P10" s="64"/>
      <c r="Q10" s="76" t="s">
        <v>13</v>
      </c>
    </row>
    <row r="11" spans="1:17" s="60" customFormat="1" ht="15.75" x14ac:dyDescent="0.2">
      <c r="A11" s="62"/>
      <c r="B11" s="63"/>
      <c r="C11" s="74" t="s">
        <v>14</v>
      </c>
      <c r="D11" s="65">
        <v>5</v>
      </c>
      <c r="E11" s="67">
        <v>0.5</v>
      </c>
      <c r="F11" s="67"/>
      <c r="G11" s="77"/>
      <c r="H11" s="75" t="s">
        <v>15</v>
      </c>
      <c r="J11" s="69"/>
      <c r="K11" s="70"/>
      <c r="L11" s="78" t="s">
        <v>14</v>
      </c>
      <c r="M11" s="79">
        <v>8</v>
      </c>
      <c r="N11" s="80">
        <v>0.77950000000000008</v>
      </c>
      <c r="O11" s="67"/>
      <c r="P11" s="77"/>
      <c r="Q11" s="76" t="s">
        <v>15</v>
      </c>
    </row>
    <row r="12" spans="1:17" s="60" customFormat="1" ht="15.75" x14ac:dyDescent="0.25">
      <c r="A12" s="62"/>
      <c r="B12" s="63"/>
      <c r="C12" s="74" t="s">
        <v>16</v>
      </c>
      <c r="D12" s="65">
        <v>2</v>
      </c>
      <c r="E12" s="67">
        <v>0.9</v>
      </c>
      <c r="F12" s="67"/>
      <c r="G12" s="64"/>
      <c r="H12" s="75" t="s">
        <v>17</v>
      </c>
      <c r="J12" s="62"/>
      <c r="K12" s="63"/>
      <c r="L12" s="74" t="s">
        <v>16</v>
      </c>
      <c r="M12" s="65">
        <v>2</v>
      </c>
      <c r="N12" s="67">
        <v>0.9</v>
      </c>
      <c r="O12" s="67"/>
      <c r="P12" s="64"/>
      <c r="Q12" s="76" t="s">
        <v>17</v>
      </c>
    </row>
    <row r="13" spans="1:17" s="87" customFormat="1" ht="31.5" x14ac:dyDescent="0.25">
      <c r="A13" s="81">
        <v>2</v>
      </c>
      <c r="B13" s="82" t="s">
        <v>18</v>
      </c>
      <c r="C13" s="83"/>
      <c r="D13" s="84">
        <f>SUM(D14:D16)</f>
        <v>20</v>
      </c>
      <c r="E13" s="57">
        <f>SUM(E14:E16)</f>
        <v>3.5663999999999998</v>
      </c>
      <c r="F13" s="85"/>
      <c r="G13" s="83"/>
      <c r="H13" s="86"/>
      <c r="J13" s="81">
        <v>2</v>
      </c>
      <c r="K13" s="82" t="s">
        <v>18</v>
      </c>
      <c r="L13" s="83"/>
      <c r="M13" s="84">
        <f>SUM(M14:M16)</f>
        <v>35</v>
      </c>
      <c r="N13" s="57">
        <f>SUM(N14:N16)</f>
        <v>5.5582000000000003</v>
      </c>
      <c r="O13" s="85"/>
      <c r="P13" s="83"/>
      <c r="Q13" s="86"/>
    </row>
    <row r="14" spans="1:17" s="87" customFormat="1" ht="15.75" x14ac:dyDescent="0.2">
      <c r="A14" s="88"/>
      <c r="B14" s="89"/>
      <c r="C14" s="88" t="s">
        <v>19</v>
      </c>
      <c r="D14" s="90">
        <v>8</v>
      </c>
      <c r="E14" s="91">
        <v>3.0676999999999999</v>
      </c>
      <c r="F14" s="91"/>
      <c r="G14" s="90"/>
      <c r="H14" s="88" t="s">
        <v>20</v>
      </c>
      <c r="J14" s="88"/>
      <c r="K14" s="89"/>
      <c r="L14" s="88" t="s">
        <v>19</v>
      </c>
      <c r="M14" s="90">
        <v>8</v>
      </c>
      <c r="N14" s="91">
        <v>3.0676999999999999</v>
      </c>
      <c r="O14" s="91"/>
      <c r="P14" s="90"/>
      <c r="Q14" s="92" t="s">
        <v>20</v>
      </c>
    </row>
    <row r="15" spans="1:17" s="87" customFormat="1" ht="15.75" x14ac:dyDescent="0.2">
      <c r="A15" s="88"/>
      <c r="B15" s="89"/>
      <c r="C15" s="88" t="s">
        <v>21</v>
      </c>
      <c r="D15" s="90">
        <v>6</v>
      </c>
      <c r="E15" s="91">
        <v>0.44170000000000004</v>
      </c>
      <c r="F15" s="91"/>
      <c r="G15" s="90"/>
      <c r="H15" s="88" t="s">
        <v>22</v>
      </c>
      <c r="J15" s="93"/>
      <c r="K15" s="94"/>
      <c r="L15" s="95" t="s">
        <v>21</v>
      </c>
      <c r="M15" s="96">
        <v>26</v>
      </c>
      <c r="N15" s="97">
        <v>2.4335</v>
      </c>
      <c r="O15" s="91"/>
      <c r="P15" s="90"/>
      <c r="Q15" s="92" t="s">
        <v>22</v>
      </c>
    </row>
    <row r="16" spans="1:17" s="87" customFormat="1" ht="15.75" x14ac:dyDescent="0.2">
      <c r="A16" s="88"/>
      <c r="B16" s="89"/>
      <c r="C16" s="88" t="s">
        <v>21</v>
      </c>
      <c r="D16" s="90">
        <v>6</v>
      </c>
      <c r="E16" s="91">
        <v>5.7000000000000002E-2</v>
      </c>
      <c r="F16" s="91"/>
      <c r="G16" s="90"/>
      <c r="H16" s="88" t="s">
        <v>23</v>
      </c>
      <c r="J16" s="88"/>
      <c r="K16" s="89"/>
      <c r="L16" s="98" t="s">
        <v>21</v>
      </c>
      <c r="M16" s="99">
        <v>1</v>
      </c>
      <c r="N16" s="91">
        <v>5.7000000000000002E-2</v>
      </c>
      <c r="O16" s="91"/>
      <c r="P16" s="90"/>
      <c r="Q16" s="92" t="s">
        <v>23</v>
      </c>
    </row>
    <row r="17" spans="1:256" s="60" customFormat="1" ht="30" customHeight="1" x14ac:dyDescent="0.25">
      <c r="A17" s="61">
        <v>3</v>
      </c>
      <c r="B17" s="54" t="s">
        <v>24</v>
      </c>
      <c r="C17" s="100"/>
      <c r="D17" s="53">
        <v>0</v>
      </c>
      <c r="E17" s="57">
        <v>0</v>
      </c>
      <c r="F17" s="58"/>
      <c r="G17" s="101"/>
      <c r="H17" s="102"/>
      <c r="J17" s="61">
        <v>3</v>
      </c>
      <c r="K17" s="54" t="s">
        <v>24</v>
      </c>
      <c r="L17" s="100"/>
      <c r="M17" s="53">
        <v>0</v>
      </c>
      <c r="N17" s="57">
        <v>0</v>
      </c>
      <c r="O17" s="58"/>
      <c r="P17" s="101"/>
      <c r="Q17" s="102"/>
    </row>
    <row r="18" spans="1:256" s="60" customFormat="1" ht="15.75" x14ac:dyDescent="0.2">
      <c r="A18" s="74"/>
      <c r="B18" s="63"/>
      <c r="C18" s="74"/>
      <c r="D18" s="65"/>
      <c r="E18" s="67"/>
      <c r="F18" s="67"/>
      <c r="G18" s="103"/>
      <c r="H18" s="74"/>
      <c r="J18" s="74"/>
      <c r="K18" s="63"/>
      <c r="L18" s="74"/>
      <c r="M18" s="65"/>
      <c r="N18" s="67"/>
      <c r="O18" s="67"/>
      <c r="P18" s="103"/>
      <c r="Q18" s="74"/>
    </row>
    <row r="19" spans="1:256" s="60" customFormat="1" ht="29.1" customHeight="1" x14ac:dyDescent="0.25">
      <c r="A19" s="61">
        <v>4</v>
      </c>
      <c r="B19" s="54" t="s">
        <v>25</v>
      </c>
      <c r="C19" s="100"/>
      <c r="D19" s="53">
        <v>0</v>
      </c>
      <c r="E19" s="57">
        <v>0</v>
      </c>
      <c r="F19" s="58"/>
      <c r="G19" s="101"/>
      <c r="H19" s="102"/>
      <c r="J19" s="61">
        <v>4</v>
      </c>
      <c r="K19" s="54" t="s">
        <v>25</v>
      </c>
      <c r="L19" s="100"/>
      <c r="M19" s="53">
        <v>0</v>
      </c>
      <c r="N19" s="57">
        <v>0</v>
      </c>
      <c r="O19" s="58"/>
      <c r="P19" s="101"/>
      <c r="Q19" s="102"/>
    </row>
    <row r="20" spans="1:256" s="60" customFormat="1" ht="15.75" x14ac:dyDescent="0.2">
      <c r="A20" s="104"/>
      <c r="B20" s="63"/>
      <c r="C20" s="74"/>
      <c r="D20" s="65"/>
      <c r="E20" s="67"/>
      <c r="F20" s="67"/>
      <c r="G20" s="104"/>
      <c r="H20" s="74"/>
      <c r="J20" s="104"/>
      <c r="K20" s="63"/>
      <c r="L20" s="74"/>
      <c r="M20" s="65"/>
      <c r="N20" s="67"/>
      <c r="O20" s="67"/>
      <c r="P20" s="104"/>
      <c r="Q20" s="74"/>
    </row>
    <row r="21" spans="1:256" s="87" customFormat="1" ht="30" customHeight="1" x14ac:dyDescent="0.2">
      <c r="A21" s="81">
        <v>5</v>
      </c>
      <c r="B21" s="82" t="s">
        <v>26</v>
      </c>
      <c r="C21" s="105"/>
      <c r="D21" s="84">
        <f>SUM(D23:D23)</f>
        <v>20</v>
      </c>
      <c r="E21" s="106">
        <f>SUM(E23:E23)</f>
        <v>13.725200000000001</v>
      </c>
      <c r="F21" s="85"/>
      <c r="G21" s="81"/>
      <c r="H21" s="105"/>
      <c r="J21" s="81">
        <v>5</v>
      </c>
      <c r="K21" s="82" t="s">
        <v>26</v>
      </c>
      <c r="L21" s="105"/>
      <c r="M21" s="107">
        <f>SUM(M22:M23)</f>
        <v>14</v>
      </c>
      <c r="N21" s="106">
        <f>SUM(N22:N23)</f>
        <v>10.508900000000001</v>
      </c>
      <c r="O21" s="85"/>
      <c r="P21" s="81"/>
      <c r="Q21" s="105"/>
      <c r="IV21" s="108"/>
    </row>
    <row r="22" spans="1:256" s="87" customFormat="1" ht="16.7" customHeight="1" x14ac:dyDescent="0.2">
      <c r="A22" s="109"/>
      <c r="B22" s="89"/>
      <c r="C22" s="88"/>
      <c r="D22" s="110"/>
      <c r="E22" s="111"/>
      <c r="F22" s="91"/>
      <c r="G22" s="109"/>
      <c r="H22" s="88"/>
      <c r="J22" s="112"/>
      <c r="K22" s="94"/>
      <c r="L22" s="93" t="s">
        <v>27</v>
      </c>
      <c r="M22" s="113">
        <v>2</v>
      </c>
      <c r="N22" s="97">
        <v>2.5300000000000002</v>
      </c>
      <c r="O22" s="91"/>
      <c r="P22" s="109"/>
      <c r="Q22" s="88" t="s">
        <v>96</v>
      </c>
      <c r="IV22" s="114"/>
    </row>
    <row r="23" spans="1:256" s="87" customFormat="1" ht="15.75" x14ac:dyDescent="0.2">
      <c r="A23" s="109"/>
      <c r="B23" s="89"/>
      <c r="C23" s="88" t="s">
        <v>29</v>
      </c>
      <c r="D23" s="90">
        <v>20</v>
      </c>
      <c r="E23" s="91">
        <v>13.725200000000001</v>
      </c>
      <c r="F23" s="91">
        <f>G23*M23</f>
        <v>8.235120000000002</v>
      </c>
      <c r="G23" s="115">
        <f>E23/D23</f>
        <v>0.68626000000000009</v>
      </c>
      <c r="H23" s="88" t="s">
        <v>30</v>
      </c>
      <c r="J23" s="109"/>
      <c r="K23" s="89"/>
      <c r="L23" s="116" t="s">
        <v>29</v>
      </c>
      <c r="M23" s="117">
        <v>12</v>
      </c>
      <c r="N23" s="118">
        <v>7.9789000000000003</v>
      </c>
      <c r="O23" s="91"/>
      <c r="P23" s="115"/>
      <c r="Q23" s="92" t="s">
        <v>30</v>
      </c>
      <c r="IV23" s="108"/>
    </row>
    <row r="24" spans="1:256" s="60" customFormat="1" ht="31.5" x14ac:dyDescent="0.2">
      <c r="A24" s="61">
        <v>6</v>
      </c>
      <c r="B24" s="54" t="s">
        <v>31</v>
      </c>
      <c r="C24" s="119"/>
      <c r="D24" s="84">
        <f>SUM(D25:D27)</f>
        <v>33</v>
      </c>
      <c r="E24" s="57">
        <f>SUM(E25:E27)</f>
        <v>4.9000000000000004</v>
      </c>
      <c r="F24" s="58"/>
      <c r="G24" s="61"/>
      <c r="H24" s="119"/>
      <c r="J24" s="61">
        <v>6</v>
      </c>
      <c r="K24" s="54" t="s">
        <v>31</v>
      </c>
      <c r="L24" s="119"/>
      <c r="M24" s="84">
        <f>SUM(M25:M27)</f>
        <v>43</v>
      </c>
      <c r="N24" s="57">
        <f>SUM(N25:N27)</f>
        <v>24.900000000000002</v>
      </c>
      <c r="O24" s="58"/>
      <c r="P24" s="61"/>
      <c r="Q24" s="119"/>
    </row>
    <row r="25" spans="1:256" s="60" customFormat="1" ht="15.75" x14ac:dyDescent="0.2">
      <c r="A25" s="104"/>
      <c r="B25" s="120"/>
      <c r="C25" s="121" t="s">
        <v>32</v>
      </c>
      <c r="D25" s="122">
        <v>30</v>
      </c>
      <c r="E25" s="67">
        <v>3.6</v>
      </c>
      <c r="F25" s="67"/>
      <c r="G25" s="65"/>
      <c r="H25" s="74" t="s">
        <v>33</v>
      </c>
      <c r="J25" s="104"/>
      <c r="K25" s="120"/>
      <c r="L25" s="121" t="s">
        <v>32</v>
      </c>
      <c r="M25" s="122">
        <v>30</v>
      </c>
      <c r="N25" s="67">
        <v>3.6</v>
      </c>
      <c r="O25" s="67"/>
      <c r="P25" s="65"/>
      <c r="Q25" s="123" t="s">
        <v>33</v>
      </c>
    </row>
    <row r="26" spans="1:256" s="60" customFormat="1" ht="15.75" x14ac:dyDescent="0.2">
      <c r="A26" s="104"/>
      <c r="B26" s="120"/>
      <c r="C26" s="121"/>
      <c r="D26" s="122"/>
      <c r="E26" s="67"/>
      <c r="F26" s="67"/>
      <c r="G26" s="65"/>
      <c r="H26" s="74"/>
      <c r="J26" s="124"/>
      <c r="K26" s="125"/>
      <c r="L26" s="126" t="s">
        <v>34</v>
      </c>
      <c r="M26" s="127">
        <v>10</v>
      </c>
      <c r="N26" s="80">
        <v>20</v>
      </c>
      <c r="O26" s="67"/>
      <c r="P26" s="65"/>
      <c r="Q26" s="74" t="s">
        <v>96</v>
      </c>
    </row>
    <row r="27" spans="1:256" s="60" customFormat="1" ht="15.75" x14ac:dyDescent="0.2">
      <c r="A27" s="104"/>
      <c r="B27" s="63"/>
      <c r="C27" s="128" t="s">
        <v>36</v>
      </c>
      <c r="D27" s="65">
        <v>3</v>
      </c>
      <c r="E27" s="67">
        <v>1.3</v>
      </c>
      <c r="F27" s="67"/>
      <c r="G27" s="65"/>
      <c r="H27" s="74" t="s">
        <v>37</v>
      </c>
      <c r="J27" s="104"/>
      <c r="K27" s="63"/>
      <c r="L27" s="128" t="s">
        <v>36</v>
      </c>
      <c r="M27" s="65">
        <v>3</v>
      </c>
      <c r="N27" s="67">
        <v>1.3</v>
      </c>
      <c r="O27" s="67"/>
      <c r="P27" s="65"/>
      <c r="Q27" s="123" t="s">
        <v>37</v>
      </c>
    </row>
    <row r="28" spans="1:256" s="131" customFormat="1" ht="31.5" x14ac:dyDescent="0.25">
      <c r="A28" s="61">
        <v>7</v>
      </c>
      <c r="B28" s="54" t="s">
        <v>38</v>
      </c>
      <c r="C28" s="129"/>
      <c r="D28" s="61">
        <f>D30</f>
        <v>5</v>
      </c>
      <c r="E28" s="57">
        <f>E30</f>
        <v>5.5555000000000003</v>
      </c>
      <c r="F28" s="58"/>
      <c r="G28" s="61"/>
      <c r="H28" s="129"/>
      <c r="I28" s="130"/>
      <c r="J28" s="61">
        <v>7</v>
      </c>
      <c r="K28" s="54" t="s">
        <v>38</v>
      </c>
      <c r="L28" s="129"/>
      <c r="M28" s="61">
        <f>SUM(M29:M30)</f>
        <v>8</v>
      </c>
      <c r="N28" s="61">
        <f>SUM(N29:N30)</f>
        <v>5.9155000000000006</v>
      </c>
      <c r="O28" s="58"/>
      <c r="P28" s="61"/>
      <c r="Q28" s="129"/>
    </row>
    <row r="29" spans="1:256" s="131" customFormat="1" ht="15.75" x14ac:dyDescent="0.25">
      <c r="A29" s="104"/>
      <c r="B29" s="63"/>
      <c r="C29" s="132"/>
      <c r="D29" s="104"/>
      <c r="E29" s="66"/>
      <c r="F29" s="67"/>
      <c r="G29" s="104"/>
      <c r="H29" s="132"/>
      <c r="I29" s="130"/>
      <c r="J29" s="124"/>
      <c r="K29" s="70"/>
      <c r="L29" s="133" t="s">
        <v>39</v>
      </c>
      <c r="M29" s="79">
        <v>3</v>
      </c>
      <c r="N29" s="80">
        <v>0.36</v>
      </c>
      <c r="O29" s="67"/>
      <c r="P29" s="104"/>
      <c r="Q29" s="132" t="s">
        <v>96</v>
      </c>
    </row>
    <row r="30" spans="1:256" s="60" customFormat="1" ht="15.75" x14ac:dyDescent="0.2">
      <c r="A30" s="65"/>
      <c r="B30" s="120"/>
      <c r="C30" s="121" t="s">
        <v>41</v>
      </c>
      <c r="D30" s="65">
        <v>5</v>
      </c>
      <c r="E30" s="67">
        <v>5.5555000000000003</v>
      </c>
      <c r="F30" s="67"/>
      <c r="G30" s="65"/>
      <c r="H30" s="74" t="s">
        <v>42</v>
      </c>
      <c r="I30" s="134"/>
      <c r="J30" s="65"/>
      <c r="K30" s="120"/>
      <c r="L30" s="121" t="s">
        <v>41</v>
      </c>
      <c r="M30" s="65">
        <v>5</v>
      </c>
      <c r="N30" s="67">
        <v>5.5555000000000003</v>
      </c>
      <c r="O30" s="67"/>
      <c r="P30" s="65"/>
      <c r="Q30" s="123" t="s">
        <v>42</v>
      </c>
    </row>
    <row r="31" spans="1:256" s="60" customFormat="1" ht="31.5" x14ac:dyDescent="0.2">
      <c r="A31" s="61">
        <v>8</v>
      </c>
      <c r="B31" s="54" t="s">
        <v>43</v>
      </c>
      <c r="C31" s="119"/>
      <c r="D31" s="53">
        <f>SUM(D32:D35)</f>
        <v>11</v>
      </c>
      <c r="E31" s="57">
        <f>SUM(E32:E35)</f>
        <v>2.9</v>
      </c>
      <c r="F31" s="58"/>
      <c r="G31" s="56"/>
      <c r="H31" s="119"/>
      <c r="I31" s="134"/>
      <c r="J31" s="61">
        <v>8</v>
      </c>
      <c r="K31" s="54" t="s">
        <v>43</v>
      </c>
      <c r="L31" s="119"/>
      <c r="M31" s="53">
        <f>SUM(M32:M35)</f>
        <v>14</v>
      </c>
      <c r="N31" s="57">
        <f>SUM(N32:N35)</f>
        <v>8.9</v>
      </c>
      <c r="O31" s="58"/>
      <c r="P31" s="56"/>
      <c r="Q31" s="119"/>
    </row>
    <row r="32" spans="1:256" s="60" customFormat="1" ht="15.75" x14ac:dyDescent="0.2">
      <c r="A32" s="104"/>
      <c r="B32" s="63"/>
      <c r="C32" s="128" t="s">
        <v>44</v>
      </c>
      <c r="D32" s="65">
        <v>5</v>
      </c>
      <c r="E32" s="67">
        <v>0.5</v>
      </c>
      <c r="F32" s="67"/>
      <c r="G32" s="65"/>
      <c r="H32" s="128" t="s">
        <v>45</v>
      </c>
      <c r="I32" s="134"/>
      <c r="J32" s="104"/>
      <c r="K32" s="63"/>
      <c r="L32" s="135" t="s">
        <v>44</v>
      </c>
      <c r="M32" s="65">
        <v>5</v>
      </c>
      <c r="N32" s="67">
        <v>0.5</v>
      </c>
      <c r="O32" s="67"/>
      <c r="P32" s="65"/>
      <c r="Q32" s="136" t="s">
        <v>45</v>
      </c>
    </row>
    <row r="33" spans="1:256" s="60" customFormat="1" ht="15.75" x14ac:dyDescent="0.2">
      <c r="A33" s="104"/>
      <c r="B33" s="63"/>
      <c r="C33" s="128"/>
      <c r="D33" s="65"/>
      <c r="E33" s="67"/>
      <c r="F33" s="67"/>
      <c r="G33" s="65"/>
      <c r="H33" s="128"/>
      <c r="I33" s="134"/>
      <c r="J33" s="124"/>
      <c r="K33" s="70"/>
      <c r="L33" s="137" t="s">
        <v>46</v>
      </c>
      <c r="M33" s="79">
        <v>3</v>
      </c>
      <c r="N33" s="80">
        <v>6</v>
      </c>
      <c r="O33" s="67"/>
      <c r="P33" s="65"/>
      <c r="Q33" s="128" t="s">
        <v>96</v>
      </c>
    </row>
    <row r="34" spans="1:256" s="60" customFormat="1" ht="15.75" x14ac:dyDescent="0.2">
      <c r="A34" s="104"/>
      <c r="B34" s="63"/>
      <c r="C34" s="128" t="s">
        <v>44</v>
      </c>
      <c r="D34" s="65">
        <v>5</v>
      </c>
      <c r="E34" s="67">
        <v>2.2999999999999998</v>
      </c>
      <c r="F34" s="67"/>
      <c r="G34" s="65"/>
      <c r="H34" s="128" t="s">
        <v>48</v>
      </c>
      <c r="I34" s="134"/>
      <c r="J34" s="104"/>
      <c r="K34" s="63"/>
      <c r="L34" s="128" t="s">
        <v>44</v>
      </c>
      <c r="M34" s="65">
        <v>5</v>
      </c>
      <c r="N34" s="67">
        <v>2.2999999999999998</v>
      </c>
      <c r="O34" s="67"/>
      <c r="P34" s="65"/>
      <c r="Q34" s="136" t="s">
        <v>48</v>
      </c>
    </row>
    <row r="35" spans="1:256" s="60" customFormat="1" ht="15.75" x14ac:dyDescent="0.2">
      <c r="A35" s="104"/>
      <c r="B35" s="63"/>
      <c r="C35" s="128" t="s">
        <v>49</v>
      </c>
      <c r="D35" s="65">
        <v>1</v>
      </c>
      <c r="E35" s="67">
        <v>0.1</v>
      </c>
      <c r="F35" s="67"/>
      <c r="G35" s="65"/>
      <c r="H35" s="128" t="s">
        <v>50</v>
      </c>
      <c r="I35" s="134"/>
      <c r="J35" s="104"/>
      <c r="K35" s="63"/>
      <c r="L35" s="128" t="s">
        <v>49</v>
      </c>
      <c r="M35" s="65">
        <v>1</v>
      </c>
      <c r="N35" s="67">
        <v>0.1</v>
      </c>
      <c r="O35" s="67"/>
      <c r="P35" s="65"/>
      <c r="Q35" s="136" t="s">
        <v>50</v>
      </c>
    </row>
    <row r="36" spans="1:256" s="87" customFormat="1" ht="24.95" customHeight="1" x14ac:dyDescent="0.25">
      <c r="A36" s="81">
        <v>9</v>
      </c>
      <c r="B36" s="82" t="s">
        <v>51</v>
      </c>
      <c r="C36" s="138"/>
      <c r="D36" s="84">
        <v>0</v>
      </c>
      <c r="E36" s="106">
        <v>0</v>
      </c>
      <c r="F36" s="138"/>
      <c r="G36" s="138"/>
      <c r="H36" s="139"/>
      <c r="I36" s="140"/>
      <c r="J36" s="81">
        <v>9</v>
      </c>
      <c r="K36" s="82" t="s">
        <v>51</v>
      </c>
      <c r="L36" s="138"/>
      <c r="M36" s="84">
        <v>0</v>
      </c>
      <c r="N36" s="106">
        <v>0</v>
      </c>
      <c r="O36" s="138"/>
      <c r="P36" s="138"/>
      <c r="Q36" s="139"/>
      <c r="IV36" s="108"/>
    </row>
    <row r="37" spans="1:256" s="87" customFormat="1" ht="15.75" x14ac:dyDescent="0.2">
      <c r="A37" s="109"/>
      <c r="B37" s="89"/>
      <c r="C37" s="141"/>
      <c r="D37" s="90"/>
      <c r="E37" s="91"/>
      <c r="F37" s="91"/>
      <c r="G37" s="142"/>
      <c r="H37" s="141"/>
      <c r="I37" s="140"/>
      <c r="J37" s="109"/>
      <c r="K37" s="89"/>
      <c r="L37" s="141"/>
      <c r="M37" s="90"/>
      <c r="N37" s="91"/>
      <c r="O37" s="91"/>
      <c r="P37" s="142"/>
      <c r="Q37" s="141"/>
      <c r="IV37" s="108"/>
    </row>
    <row r="38" spans="1:256" s="60" customFormat="1" ht="31.5" x14ac:dyDescent="0.25">
      <c r="A38" s="61">
        <v>10</v>
      </c>
      <c r="B38" s="54" t="s">
        <v>52</v>
      </c>
      <c r="C38" s="101"/>
      <c r="D38" s="53">
        <f>D40</f>
        <v>11</v>
      </c>
      <c r="E38" s="57">
        <f>E40</f>
        <v>4</v>
      </c>
      <c r="F38" s="101"/>
      <c r="G38" s="101"/>
      <c r="H38" s="143"/>
      <c r="I38" s="134"/>
      <c r="J38" s="61">
        <v>10</v>
      </c>
      <c r="K38" s="54" t="s">
        <v>52</v>
      </c>
      <c r="L38" s="101"/>
      <c r="M38" s="53">
        <f>SUM(M39:M40)</f>
        <v>8</v>
      </c>
      <c r="N38" s="57">
        <f>SUM(N39:N40)</f>
        <v>2.6151999999999997</v>
      </c>
      <c r="O38" s="101"/>
      <c r="P38" s="101"/>
      <c r="Q38" s="143"/>
    </row>
    <row r="39" spans="1:256" s="60" customFormat="1" ht="31.5" x14ac:dyDescent="0.25">
      <c r="A39" s="61"/>
      <c r="B39" s="54"/>
      <c r="C39" s="101"/>
      <c r="D39" s="53"/>
      <c r="E39" s="57"/>
      <c r="F39" s="101"/>
      <c r="G39" s="101"/>
      <c r="H39" s="143"/>
      <c r="I39" s="134"/>
      <c r="J39" s="124"/>
      <c r="K39" s="70"/>
      <c r="L39" s="144" t="s">
        <v>53</v>
      </c>
      <c r="M39" s="145">
        <v>1</v>
      </c>
      <c r="N39" s="80">
        <v>7.0000000000000007E-2</v>
      </c>
      <c r="O39" s="146"/>
      <c r="P39" s="146"/>
      <c r="Q39" s="147" t="s">
        <v>96</v>
      </c>
    </row>
    <row r="40" spans="1:256" s="60" customFormat="1" ht="15.75" x14ac:dyDescent="0.25">
      <c r="A40" s="104"/>
      <c r="B40" s="63"/>
      <c r="C40" s="128" t="s">
        <v>55</v>
      </c>
      <c r="D40" s="65">
        <v>11</v>
      </c>
      <c r="E40" s="67">
        <v>4</v>
      </c>
      <c r="F40" s="146">
        <f>G40*M40</f>
        <v>2.5454545454545454</v>
      </c>
      <c r="G40" s="146">
        <f>E40/D40</f>
        <v>0.36363636363636365</v>
      </c>
      <c r="H40" s="128" t="s">
        <v>56</v>
      </c>
      <c r="I40" s="134"/>
      <c r="J40" s="104"/>
      <c r="K40" s="63"/>
      <c r="L40" s="148" t="s">
        <v>55</v>
      </c>
      <c r="M40" s="149">
        <v>7</v>
      </c>
      <c r="N40" s="150">
        <v>2.5451999999999999</v>
      </c>
      <c r="O40" s="146"/>
      <c r="P40" s="146"/>
      <c r="Q40" s="136" t="s">
        <v>56</v>
      </c>
    </row>
    <row r="41" spans="1:256" s="60" customFormat="1" ht="29.1" customHeight="1" x14ac:dyDescent="0.25">
      <c r="A41" s="61">
        <v>11</v>
      </c>
      <c r="B41" s="54" t="s">
        <v>57</v>
      </c>
      <c r="C41" s="101"/>
      <c r="D41" s="61">
        <f>D42</f>
        <v>1</v>
      </c>
      <c r="E41" s="57">
        <f>E42</f>
        <v>0.15</v>
      </c>
      <c r="F41" s="101"/>
      <c r="G41" s="101"/>
      <c r="H41" s="143"/>
      <c r="J41" s="61">
        <v>11</v>
      </c>
      <c r="K41" s="54" t="s">
        <v>57</v>
      </c>
      <c r="L41" s="101"/>
      <c r="M41" s="61">
        <f>M42</f>
        <v>1</v>
      </c>
      <c r="N41" s="57">
        <f>N42</f>
        <v>0.15</v>
      </c>
      <c r="O41" s="101"/>
      <c r="P41" s="101"/>
      <c r="Q41" s="143"/>
    </row>
    <row r="42" spans="1:256" s="60" customFormat="1" ht="15.75" x14ac:dyDescent="0.2">
      <c r="A42" s="104"/>
      <c r="B42" s="63"/>
      <c r="C42" s="128" t="s">
        <v>58</v>
      </c>
      <c r="D42" s="65">
        <v>1</v>
      </c>
      <c r="E42" s="67">
        <v>0.15</v>
      </c>
      <c r="F42" s="67"/>
      <c r="G42" s="104"/>
      <c r="H42" s="128" t="s">
        <v>59</v>
      </c>
      <c r="J42" s="104"/>
      <c r="K42" s="63"/>
      <c r="L42" s="128" t="s">
        <v>58</v>
      </c>
      <c r="M42" s="65">
        <v>1</v>
      </c>
      <c r="N42" s="67">
        <v>0.15</v>
      </c>
      <c r="O42" s="67"/>
      <c r="P42" s="104"/>
      <c r="Q42" s="136" t="s">
        <v>59</v>
      </c>
    </row>
    <row r="43" spans="1:256" s="87" customFormat="1" ht="30" customHeight="1" x14ac:dyDescent="0.2">
      <c r="A43" s="81">
        <v>12</v>
      </c>
      <c r="B43" s="82" t="s">
        <v>60</v>
      </c>
      <c r="C43" s="151"/>
      <c r="D43" s="84">
        <f>D44+D45</f>
        <v>17</v>
      </c>
      <c r="E43" s="106">
        <f>E44+E45</f>
        <v>5.3989000000000003</v>
      </c>
      <c r="F43" s="85"/>
      <c r="G43" s="81"/>
      <c r="H43" s="151"/>
      <c r="J43" s="81">
        <v>12</v>
      </c>
      <c r="K43" s="82" t="s">
        <v>60</v>
      </c>
      <c r="L43" s="151"/>
      <c r="M43" s="84">
        <f>M44+M45</f>
        <v>16</v>
      </c>
      <c r="N43" s="106">
        <f>N44+N45</f>
        <v>4.4991000000000003</v>
      </c>
      <c r="O43" s="85"/>
      <c r="P43" s="81"/>
      <c r="Q43" s="151"/>
      <c r="IV43" s="108"/>
    </row>
    <row r="44" spans="1:256" s="87" customFormat="1" ht="15.75" x14ac:dyDescent="0.2">
      <c r="A44" s="141"/>
      <c r="B44" s="89"/>
      <c r="C44" s="141" t="s">
        <v>61</v>
      </c>
      <c r="D44" s="90">
        <v>15</v>
      </c>
      <c r="E44" s="91">
        <v>4.4988999999999999</v>
      </c>
      <c r="F44" s="91">
        <f>G44*M44</f>
        <v>3.5991200000000001</v>
      </c>
      <c r="G44" s="152">
        <f>E44/D44</f>
        <v>0.29992666666666667</v>
      </c>
      <c r="H44" s="128" t="s">
        <v>62</v>
      </c>
      <c r="J44" s="141"/>
      <c r="K44" s="89"/>
      <c r="L44" s="153" t="s">
        <v>61</v>
      </c>
      <c r="M44" s="154">
        <v>12</v>
      </c>
      <c r="N44" s="155">
        <v>3.5991</v>
      </c>
      <c r="O44" s="91"/>
      <c r="P44" s="152"/>
      <c r="Q44" s="136" t="s">
        <v>62</v>
      </c>
      <c r="IV44" s="108"/>
    </row>
    <row r="45" spans="1:256" s="87" customFormat="1" ht="15.75" x14ac:dyDescent="0.2">
      <c r="A45" s="141"/>
      <c r="B45" s="89"/>
      <c r="C45" s="141" t="s">
        <v>63</v>
      </c>
      <c r="D45" s="90">
        <v>2</v>
      </c>
      <c r="E45" s="91">
        <v>0.9</v>
      </c>
      <c r="F45" s="156"/>
      <c r="G45" s="152"/>
      <c r="H45" s="128" t="s">
        <v>64</v>
      </c>
      <c r="J45" s="141"/>
      <c r="K45" s="89"/>
      <c r="L45" s="157" t="s">
        <v>63</v>
      </c>
      <c r="M45" s="158">
        <v>4</v>
      </c>
      <c r="N45" s="91">
        <v>0.9</v>
      </c>
      <c r="O45" s="156"/>
      <c r="P45" s="152"/>
      <c r="Q45" s="136" t="s">
        <v>64</v>
      </c>
      <c r="IV45" s="108"/>
    </row>
    <row r="46" spans="1:256" s="60" customFormat="1" ht="31.5" x14ac:dyDescent="0.2">
      <c r="A46" s="61">
        <v>13</v>
      </c>
      <c r="B46" s="54" t="s">
        <v>65</v>
      </c>
      <c r="C46" s="119"/>
      <c r="D46" s="53">
        <f>SUM(D47:D47)</f>
        <v>35</v>
      </c>
      <c r="E46" s="57">
        <f>SUM(E47:E47)</f>
        <v>5</v>
      </c>
      <c r="F46" s="58"/>
      <c r="G46" s="61"/>
      <c r="H46" s="119"/>
      <c r="J46" s="61">
        <v>13</v>
      </c>
      <c r="K46" s="54" t="s">
        <v>65</v>
      </c>
      <c r="L46" s="119"/>
      <c r="M46" s="53">
        <f>SUM(M47:M47)</f>
        <v>35</v>
      </c>
      <c r="N46" s="57">
        <f>SUM(N47:N47)</f>
        <v>5</v>
      </c>
      <c r="O46" s="58"/>
      <c r="P46" s="61"/>
      <c r="Q46" s="119"/>
    </row>
    <row r="47" spans="1:256" s="60" customFormat="1" ht="15.75" x14ac:dyDescent="0.2">
      <c r="A47" s="104"/>
      <c r="B47" s="63"/>
      <c r="C47" s="128" t="s">
        <v>66</v>
      </c>
      <c r="D47" s="159">
        <v>35</v>
      </c>
      <c r="E47" s="67">
        <v>5</v>
      </c>
      <c r="F47" s="67"/>
      <c r="G47" s="104"/>
      <c r="H47" s="128" t="s">
        <v>67</v>
      </c>
      <c r="J47" s="104"/>
      <c r="K47" s="63"/>
      <c r="L47" s="128" t="s">
        <v>66</v>
      </c>
      <c r="M47" s="159">
        <v>35</v>
      </c>
      <c r="N47" s="67">
        <v>5</v>
      </c>
      <c r="O47" s="67"/>
      <c r="P47" s="104"/>
      <c r="Q47" s="136" t="s">
        <v>67</v>
      </c>
    </row>
    <row r="48" spans="1:256" ht="27.4" customHeight="1" x14ac:dyDescent="0.25">
      <c r="A48" s="160">
        <v>14</v>
      </c>
      <c r="B48" s="161" t="s">
        <v>68</v>
      </c>
      <c r="C48" s="162"/>
      <c r="D48" s="163">
        <f>SUM(D49:D59)</f>
        <v>78</v>
      </c>
      <c r="E48" s="164">
        <f>SUM(E49:E59)</f>
        <v>28.404200000000003</v>
      </c>
      <c r="F48" s="165"/>
      <c r="G48" s="160"/>
      <c r="H48" s="166"/>
      <c r="J48" s="160">
        <v>14</v>
      </c>
      <c r="K48" s="161" t="s">
        <v>68</v>
      </c>
      <c r="L48" s="162"/>
      <c r="M48" s="163">
        <f>SUM(M49:M59)</f>
        <v>22</v>
      </c>
      <c r="N48" s="164">
        <f>SUM(N49:N59)</f>
        <v>7.5270999999999999</v>
      </c>
      <c r="O48" s="165"/>
      <c r="P48" s="160"/>
      <c r="Q48" s="166"/>
    </row>
    <row r="49" spans="1:17" ht="15.75" x14ac:dyDescent="0.2">
      <c r="A49" s="167"/>
      <c r="B49" s="167"/>
      <c r="C49" s="168" t="s">
        <v>71</v>
      </c>
      <c r="D49" s="169">
        <v>5</v>
      </c>
      <c r="E49" s="156">
        <v>2.2999999999999998</v>
      </c>
      <c r="F49" s="156"/>
      <c r="G49" s="170"/>
      <c r="H49" s="168" t="s">
        <v>72</v>
      </c>
      <c r="J49" s="171"/>
      <c r="K49" s="171"/>
      <c r="L49" s="172" t="s">
        <v>69</v>
      </c>
      <c r="M49" s="173">
        <v>2</v>
      </c>
      <c r="N49" s="174">
        <v>0.12</v>
      </c>
      <c r="O49" s="156"/>
      <c r="P49" s="170"/>
      <c r="Q49" s="168" t="s">
        <v>96</v>
      </c>
    </row>
    <row r="50" spans="1:17" ht="15.75" x14ac:dyDescent="0.2">
      <c r="A50" s="167"/>
      <c r="B50" s="167"/>
      <c r="C50" s="168" t="s">
        <v>71</v>
      </c>
      <c r="D50" s="169">
        <v>5</v>
      </c>
      <c r="E50" s="156">
        <v>2.7</v>
      </c>
      <c r="F50" s="156"/>
      <c r="G50" s="170"/>
      <c r="H50" s="168" t="s">
        <v>97</v>
      </c>
      <c r="J50" s="171"/>
      <c r="K50" s="171"/>
      <c r="L50" s="172" t="s">
        <v>71</v>
      </c>
      <c r="M50" s="173">
        <v>3</v>
      </c>
      <c r="N50" s="174">
        <v>0.34</v>
      </c>
      <c r="O50" s="156"/>
      <c r="P50" s="170"/>
      <c r="Q50" s="168" t="s">
        <v>96</v>
      </c>
    </row>
    <row r="51" spans="1:17" ht="15.75" x14ac:dyDescent="0.2">
      <c r="A51" s="167"/>
      <c r="B51" s="167"/>
      <c r="C51" s="168"/>
      <c r="D51" s="169"/>
      <c r="E51" s="156"/>
      <c r="F51" s="156"/>
      <c r="G51" s="170"/>
      <c r="H51" s="168"/>
      <c r="J51" s="171"/>
      <c r="K51" s="171"/>
      <c r="L51" s="172" t="s">
        <v>73</v>
      </c>
      <c r="M51" s="173">
        <v>2</v>
      </c>
      <c r="N51" s="174">
        <v>1.8</v>
      </c>
      <c r="O51" s="156"/>
      <c r="P51" s="170"/>
      <c r="Q51" s="168" t="s">
        <v>96</v>
      </c>
    </row>
    <row r="52" spans="1:17" ht="15.75" x14ac:dyDescent="0.2">
      <c r="A52" s="167"/>
      <c r="B52" s="167"/>
      <c r="C52" s="168" t="s">
        <v>98</v>
      </c>
      <c r="D52" s="169">
        <v>4</v>
      </c>
      <c r="E52" s="156">
        <v>2.5</v>
      </c>
      <c r="F52" s="156"/>
      <c r="G52" s="170"/>
      <c r="H52" s="168" t="s">
        <v>99</v>
      </c>
      <c r="J52" s="171"/>
      <c r="K52" s="171"/>
      <c r="L52" s="172" t="s">
        <v>73</v>
      </c>
      <c r="M52" s="173">
        <v>10</v>
      </c>
      <c r="N52" s="174">
        <v>1</v>
      </c>
      <c r="O52" s="156"/>
      <c r="P52" s="170"/>
      <c r="Q52" s="168" t="s">
        <v>96</v>
      </c>
    </row>
    <row r="53" spans="1:17" ht="31.5" x14ac:dyDescent="0.2">
      <c r="A53" s="167"/>
      <c r="B53" s="167"/>
      <c r="C53" s="168" t="s">
        <v>100</v>
      </c>
      <c r="D53" s="169">
        <v>2</v>
      </c>
      <c r="E53" s="156">
        <v>0.60000000000000009</v>
      </c>
      <c r="F53" s="156"/>
      <c r="G53" s="170"/>
      <c r="H53" s="168" t="s">
        <v>101</v>
      </c>
      <c r="J53" s="171"/>
      <c r="K53" s="171"/>
      <c r="L53" s="172" t="s">
        <v>77</v>
      </c>
      <c r="M53" s="173">
        <v>1</v>
      </c>
      <c r="N53" s="174">
        <v>1.55</v>
      </c>
      <c r="O53" s="156"/>
      <c r="P53" s="170"/>
      <c r="Q53" s="168" t="s">
        <v>96</v>
      </c>
    </row>
    <row r="54" spans="1:17" ht="15.75" x14ac:dyDescent="0.2">
      <c r="A54" s="167"/>
      <c r="B54" s="167"/>
      <c r="C54" s="168" t="s">
        <v>102</v>
      </c>
      <c r="D54" s="169">
        <v>15</v>
      </c>
      <c r="E54" s="156">
        <v>5</v>
      </c>
      <c r="F54" s="156"/>
      <c r="G54" s="170"/>
      <c r="H54" s="168" t="s">
        <v>103</v>
      </c>
      <c r="J54" s="171"/>
      <c r="K54" s="171"/>
      <c r="L54" s="172" t="s">
        <v>77</v>
      </c>
      <c r="M54" s="173">
        <v>1</v>
      </c>
      <c r="N54" s="174">
        <v>2</v>
      </c>
      <c r="O54" s="156"/>
      <c r="P54" s="170"/>
      <c r="Q54" s="168" t="s">
        <v>96</v>
      </c>
    </row>
    <row r="55" spans="1:17" ht="15.75" x14ac:dyDescent="0.2">
      <c r="A55" s="167"/>
      <c r="B55" s="167"/>
      <c r="C55" s="168" t="s">
        <v>102</v>
      </c>
      <c r="D55" s="169">
        <v>10</v>
      </c>
      <c r="E55" s="156">
        <v>4</v>
      </c>
      <c r="F55" s="156"/>
      <c r="G55" s="170"/>
      <c r="H55" s="168" t="s">
        <v>104</v>
      </c>
      <c r="J55" s="171"/>
      <c r="K55" s="171"/>
      <c r="L55" s="172" t="s">
        <v>80</v>
      </c>
      <c r="M55" s="173">
        <v>1</v>
      </c>
      <c r="N55" s="174">
        <v>0.1</v>
      </c>
      <c r="O55" s="156"/>
      <c r="P55" s="170"/>
      <c r="Q55" s="168" t="s">
        <v>96</v>
      </c>
    </row>
    <row r="56" spans="1:17" ht="15.75" x14ac:dyDescent="0.2">
      <c r="A56" s="167"/>
      <c r="B56" s="167"/>
      <c r="C56" s="168" t="s">
        <v>105</v>
      </c>
      <c r="D56" s="169">
        <v>25</v>
      </c>
      <c r="E56" s="156">
        <f>9.4-0.2129</f>
        <v>9.1871000000000009</v>
      </c>
      <c r="F56" s="156"/>
      <c r="G56" s="170"/>
      <c r="H56" s="168" t="s">
        <v>106</v>
      </c>
      <c r="J56" s="171"/>
      <c r="K56" s="171"/>
      <c r="L56" s="175" t="s">
        <v>107</v>
      </c>
      <c r="M56" s="173"/>
      <c r="N56" s="174"/>
      <c r="O56" s="156"/>
      <c r="P56" s="170"/>
      <c r="Q56" s="168" t="s">
        <v>96</v>
      </c>
    </row>
    <row r="57" spans="1:17" ht="15.75" x14ac:dyDescent="0.2">
      <c r="A57" s="167"/>
      <c r="B57" s="167"/>
      <c r="C57" s="168" t="s">
        <v>107</v>
      </c>
      <c r="D57" s="169">
        <v>10</v>
      </c>
      <c r="E57" s="156">
        <v>1.5</v>
      </c>
      <c r="F57" s="156"/>
      <c r="G57" s="170"/>
      <c r="H57" s="168" t="s">
        <v>108</v>
      </c>
      <c r="J57" s="171"/>
      <c r="K57" s="171"/>
      <c r="L57" s="172" t="s">
        <v>107</v>
      </c>
      <c r="M57" s="173"/>
      <c r="N57" s="174"/>
      <c r="O57" s="156"/>
      <c r="P57" s="170"/>
      <c r="Q57" s="168" t="s">
        <v>96</v>
      </c>
    </row>
    <row r="58" spans="1:17" ht="15.75" x14ac:dyDescent="0.2">
      <c r="A58" s="167"/>
      <c r="B58" s="167"/>
      <c r="C58" s="168" t="s">
        <v>82</v>
      </c>
      <c r="D58" s="169">
        <v>1</v>
      </c>
      <c r="E58" s="156">
        <v>0.5</v>
      </c>
      <c r="F58" s="156"/>
      <c r="G58" s="6"/>
      <c r="H58" s="168" t="s">
        <v>83</v>
      </c>
      <c r="J58" s="167"/>
      <c r="K58" s="167"/>
      <c r="L58" s="176" t="s">
        <v>82</v>
      </c>
      <c r="M58" s="169">
        <v>1</v>
      </c>
      <c r="N58" s="156">
        <v>0.5</v>
      </c>
      <c r="O58" s="156"/>
      <c r="P58" s="6"/>
      <c r="Q58" s="175" t="s">
        <v>83</v>
      </c>
    </row>
    <row r="59" spans="1:17" ht="15.75" x14ac:dyDescent="0.2">
      <c r="A59" s="167"/>
      <c r="B59" s="167"/>
      <c r="C59" s="168" t="s">
        <v>73</v>
      </c>
      <c r="D59" s="169">
        <v>1</v>
      </c>
      <c r="E59" s="156">
        <v>0.11710000000000001</v>
      </c>
      <c r="F59" s="156"/>
      <c r="G59" s="6"/>
      <c r="H59" s="168" t="s">
        <v>76</v>
      </c>
      <c r="J59" s="167"/>
      <c r="K59" s="167"/>
      <c r="L59" s="176" t="s">
        <v>73</v>
      </c>
      <c r="M59" s="169">
        <v>1</v>
      </c>
      <c r="N59" s="156">
        <v>0.11710000000000001</v>
      </c>
      <c r="O59" s="156"/>
      <c r="P59" s="6"/>
      <c r="Q59" s="175" t="s">
        <v>76</v>
      </c>
    </row>
    <row r="60" spans="1:17" s="60" customFormat="1" ht="31.5" x14ac:dyDescent="0.2">
      <c r="A60" s="61">
        <v>15</v>
      </c>
      <c r="B60" s="54" t="s">
        <v>84</v>
      </c>
      <c r="C60" s="129"/>
      <c r="D60" s="53">
        <f>SUM(D61:D65)</f>
        <v>15</v>
      </c>
      <c r="E60" s="177">
        <f>SUM(E61:E65)</f>
        <v>9.1508000000000003</v>
      </c>
      <c r="F60" s="178"/>
      <c r="G60" s="61"/>
      <c r="H60" s="129"/>
      <c r="J60" s="61">
        <v>15</v>
      </c>
      <c r="K60" s="54" t="s">
        <v>84</v>
      </c>
      <c r="L60" s="129"/>
      <c r="M60" s="53">
        <f>SUM(M61:M65)</f>
        <v>8</v>
      </c>
      <c r="N60" s="177">
        <f>SUM(N61:N65)</f>
        <v>5.1508000000000003</v>
      </c>
      <c r="O60" s="178"/>
      <c r="P60" s="61"/>
      <c r="Q60" s="129"/>
    </row>
    <row r="61" spans="1:17" s="60" customFormat="1" ht="15.75" x14ac:dyDescent="0.2">
      <c r="A61" s="104"/>
      <c r="B61" s="63"/>
      <c r="C61" s="74" t="s">
        <v>85</v>
      </c>
      <c r="D61" s="65">
        <v>1</v>
      </c>
      <c r="E61" s="179">
        <v>1.7507999999999999</v>
      </c>
      <c r="F61" s="179"/>
      <c r="G61" s="77"/>
      <c r="H61" s="128" t="s">
        <v>86</v>
      </c>
      <c r="J61" s="104"/>
      <c r="K61" s="63"/>
      <c r="L61" s="74" t="s">
        <v>85</v>
      </c>
      <c r="M61" s="65">
        <v>1</v>
      </c>
      <c r="N61" s="179">
        <v>1.7507999999999999</v>
      </c>
      <c r="O61" s="179"/>
      <c r="P61" s="77"/>
      <c r="Q61" s="136" t="s">
        <v>86</v>
      </c>
    </row>
    <row r="62" spans="1:17" s="60" customFormat="1" ht="15.75" x14ac:dyDescent="0.2">
      <c r="A62" s="104"/>
      <c r="B62" s="63"/>
      <c r="C62" s="74" t="s">
        <v>85</v>
      </c>
      <c r="D62" s="65">
        <v>7</v>
      </c>
      <c r="E62" s="179">
        <v>3.4</v>
      </c>
      <c r="F62" s="179"/>
      <c r="G62" s="104"/>
      <c r="H62" s="128" t="s">
        <v>87</v>
      </c>
      <c r="J62" s="104"/>
      <c r="K62" s="63"/>
      <c r="L62" s="74" t="s">
        <v>85</v>
      </c>
      <c r="M62" s="65">
        <v>7</v>
      </c>
      <c r="N62" s="179">
        <v>3.4</v>
      </c>
      <c r="O62" s="179"/>
      <c r="P62" s="104"/>
      <c r="Q62" s="136" t="s">
        <v>87</v>
      </c>
    </row>
    <row r="63" spans="1:17" s="60" customFormat="1" ht="15.75" x14ac:dyDescent="0.2">
      <c r="A63" s="74"/>
      <c r="B63" s="74"/>
      <c r="C63" s="74" t="s">
        <v>109</v>
      </c>
      <c r="D63" s="65">
        <v>2</v>
      </c>
      <c r="E63" s="179">
        <v>1.3</v>
      </c>
      <c r="F63" s="179"/>
      <c r="G63" s="65"/>
      <c r="H63" s="128" t="s">
        <v>110</v>
      </c>
      <c r="J63" s="133"/>
      <c r="K63" s="133"/>
      <c r="L63" s="71"/>
      <c r="M63" s="72"/>
      <c r="N63" s="180"/>
      <c r="O63" s="179"/>
      <c r="P63" s="65"/>
      <c r="Q63" s="128"/>
    </row>
    <row r="64" spans="1:17" s="60" customFormat="1" ht="15.75" x14ac:dyDescent="0.2">
      <c r="A64" s="74"/>
      <c r="B64" s="74"/>
      <c r="C64" s="74" t="s">
        <v>109</v>
      </c>
      <c r="D64" s="65">
        <v>1</v>
      </c>
      <c r="E64" s="179">
        <v>0.7</v>
      </c>
      <c r="F64" s="179"/>
      <c r="G64" s="65"/>
      <c r="H64" s="128" t="s">
        <v>110</v>
      </c>
      <c r="J64" s="133"/>
      <c r="K64" s="133"/>
      <c r="L64" s="71"/>
      <c r="M64" s="72"/>
      <c r="N64" s="180"/>
      <c r="O64" s="179"/>
      <c r="P64" s="65"/>
      <c r="Q64" s="128"/>
    </row>
    <row r="65" spans="1:256" s="60" customFormat="1" ht="15.75" x14ac:dyDescent="0.2">
      <c r="A65" s="74"/>
      <c r="B65" s="74"/>
      <c r="C65" s="74" t="s">
        <v>109</v>
      </c>
      <c r="D65" s="65">
        <v>4</v>
      </c>
      <c r="E65" s="179">
        <v>2</v>
      </c>
      <c r="F65" s="179"/>
      <c r="G65" s="65"/>
      <c r="H65" s="128" t="s">
        <v>110</v>
      </c>
      <c r="J65" s="133"/>
      <c r="K65" s="133"/>
      <c r="L65" s="71"/>
      <c r="M65" s="72"/>
      <c r="N65" s="180"/>
      <c r="O65" s="179"/>
      <c r="P65" s="65"/>
      <c r="Q65" s="128"/>
    </row>
    <row r="66" spans="1:256" s="87" customFormat="1" ht="29.1" customHeight="1" x14ac:dyDescent="0.2">
      <c r="A66" s="181">
        <v>16</v>
      </c>
      <c r="B66" s="82" t="s">
        <v>88</v>
      </c>
      <c r="C66" s="182"/>
      <c r="D66" s="84">
        <v>0</v>
      </c>
      <c r="E66" s="106">
        <v>0</v>
      </c>
      <c r="F66" s="183"/>
      <c r="G66" s="81"/>
      <c r="H66" s="105"/>
      <c r="J66" s="181">
        <v>16</v>
      </c>
      <c r="K66" s="82" t="s">
        <v>88</v>
      </c>
      <c r="L66" s="182"/>
      <c r="M66" s="84">
        <f>M67</f>
        <v>1</v>
      </c>
      <c r="N66" s="106">
        <f>N67</f>
        <v>0.12</v>
      </c>
      <c r="O66" s="183"/>
      <c r="P66" s="81"/>
      <c r="Q66" s="105"/>
      <c r="IV66" s="108"/>
    </row>
    <row r="67" spans="1:256" s="191" customFormat="1" ht="15.75" x14ac:dyDescent="0.25">
      <c r="A67" s="184"/>
      <c r="B67" s="185"/>
      <c r="C67" s="186"/>
      <c r="D67" s="187"/>
      <c r="E67" s="188"/>
      <c r="F67" s="188"/>
      <c r="G67" s="189"/>
      <c r="H67" s="190"/>
      <c r="J67" s="192"/>
      <c r="K67" s="193"/>
      <c r="L67" s="194" t="s">
        <v>89</v>
      </c>
      <c r="M67" s="195">
        <v>1</v>
      </c>
      <c r="N67" s="196">
        <v>0.12</v>
      </c>
      <c r="O67" s="188"/>
      <c r="P67" s="189"/>
      <c r="Q67" s="190"/>
      <c r="IV67" s="197"/>
    </row>
    <row r="68" spans="1:256" ht="38.25" customHeight="1" x14ac:dyDescent="0.2">
      <c r="A68" s="198"/>
      <c r="B68" s="199" t="s">
        <v>91</v>
      </c>
      <c r="C68" s="200"/>
      <c r="D68" s="199">
        <f>D8+D13+D17+D19+D21+D24+D28+D31+D36+D38+D41+D43+D46+D48+D60+D66</f>
        <v>263</v>
      </c>
      <c r="E68" s="164">
        <f>E8+E13+E17+E19+E21+E24+E28+E31+E36+E38+E41+E43+E46+E48+E60+E66</f>
        <v>85.15100000000001</v>
      </c>
      <c r="F68" s="198"/>
      <c r="G68" s="198"/>
      <c r="H68" s="201"/>
      <c r="J68" s="198"/>
      <c r="K68" s="199" t="s">
        <v>91</v>
      </c>
      <c r="L68" s="200"/>
      <c r="M68" s="199">
        <f>M8+M13+M17+M19+M21+M24+M28+M31+M36+M38+M41+M43+M46+M48+M60+M66</f>
        <v>226</v>
      </c>
      <c r="N68" s="164">
        <f>N8+N13+N17+N19+N21+N24+N28+N31+N36+N38+N41+N43+N46+N48+N60+N66</f>
        <v>85.151000000000025</v>
      </c>
      <c r="O68" s="198"/>
      <c r="P68" s="198"/>
      <c r="Q68" s="201"/>
    </row>
    <row r="69" spans="1:256" ht="15.75" x14ac:dyDescent="0.2">
      <c r="A69" s="202"/>
      <c r="B69" s="203"/>
      <c r="C69" s="204"/>
      <c r="D69" s="205"/>
      <c r="E69" s="206"/>
      <c r="F69" s="206"/>
      <c r="G69" s="207"/>
      <c r="H69" s="208"/>
      <c r="J69" s="202"/>
      <c r="K69" s="203"/>
      <c r="L69" s="204"/>
      <c r="M69" s="205"/>
      <c r="N69" s="206"/>
      <c r="O69" s="206"/>
      <c r="P69" s="207"/>
      <c r="Q69" s="208"/>
    </row>
    <row r="71" spans="1:256" ht="17.25" x14ac:dyDescent="0.3">
      <c r="K71" s="209">
        <f>N68-E68</f>
        <v>0</v>
      </c>
    </row>
  </sheetData>
  <sheetProtection selectLockedCells="1" selectUnlockedCells="1"/>
  <mergeCells count="18">
    <mergeCell ref="P5:P6"/>
    <mergeCell ref="Q5:Q6"/>
    <mergeCell ref="H5:H6"/>
    <mergeCell ref="J5:J6"/>
    <mergeCell ref="K5:L5"/>
    <mergeCell ref="M5:M6"/>
    <mergeCell ref="N5:N6"/>
    <mergeCell ref="O5:O6"/>
    <mergeCell ref="F1:H1"/>
    <mergeCell ref="O1:Q1"/>
    <mergeCell ref="A3:H3"/>
    <mergeCell ref="J3:Q3"/>
    <mergeCell ref="A5:A6"/>
    <mergeCell ref="B5:C5"/>
    <mergeCell ref="D5:D6"/>
    <mergeCell ref="E5:E6"/>
    <mergeCell ref="F5:F6"/>
    <mergeCell ref="G5:G6"/>
  </mergeCells>
  <printOptions horizontalCentered="1"/>
  <pageMargins left="0.98402777777777772" right="0.39374999999999999" top="0.78749999999999998" bottom="0.78749999999999998" header="0.51180555555555551" footer="0.51180555555555551"/>
  <pageSetup paperSize="9" scale="72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5"/>
  <sheetViews>
    <sheetView topLeftCell="A46" zoomScale="90" zoomScaleNormal="90" workbookViewId="0">
      <selection activeCell="K74" sqref="K74"/>
    </sheetView>
  </sheetViews>
  <sheetFormatPr defaultColWidth="11.42578125" defaultRowHeight="15.75" x14ac:dyDescent="0.25"/>
  <cols>
    <col min="1" max="1" width="6" style="49" customWidth="1"/>
    <col min="2" max="2" width="19.42578125" style="50" customWidth="1"/>
    <col min="3" max="3" width="19.140625" style="49" customWidth="1"/>
    <col min="4" max="4" width="9.140625" style="49" customWidth="1"/>
    <col min="5" max="5" width="11.42578125" style="49"/>
    <col min="6" max="6" width="5" style="49" customWidth="1"/>
    <col min="7" max="7" width="19.140625" style="49" customWidth="1"/>
    <col min="8" max="8" width="9.140625" style="49" customWidth="1"/>
    <col min="9" max="10" width="11.42578125" style="49"/>
    <col min="11" max="11" width="25.28515625" style="51" customWidth="1"/>
    <col min="12" max="12" width="28" style="210" customWidth="1"/>
    <col min="13" max="249" width="11.42578125" style="49"/>
  </cols>
  <sheetData>
    <row r="1" spans="1:12" ht="28.7" customHeight="1" x14ac:dyDescent="0.25">
      <c r="A1" s="248" t="s">
        <v>2</v>
      </c>
      <c r="B1" s="248" t="s">
        <v>3</v>
      </c>
      <c r="C1" s="248"/>
      <c r="D1" s="248" t="s">
        <v>4</v>
      </c>
      <c r="E1" s="249" t="s">
        <v>5</v>
      </c>
      <c r="G1" s="6"/>
      <c r="H1" s="248" t="s">
        <v>4</v>
      </c>
      <c r="I1" s="249" t="s">
        <v>5</v>
      </c>
      <c r="J1" s="249" t="s">
        <v>95</v>
      </c>
      <c r="K1" s="250" t="s">
        <v>7</v>
      </c>
    </row>
    <row r="2" spans="1:12" ht="75.75" customHeight="1" x14ac:dyDescent="0.25">
      <c r="A2" s="248"/>
      <c r="B2" s="6" t="s">
        <v>8</v>
      </c>
      <c r="C2" s="6" t="s">
        <v>9</v>
      </c>
      <c r="D2" s="248"/>
      <c r="E2" s="249"/>
      <c r="G2" s="6" t="s">
        <v>9</v>
      </c>
      <c r="H2" s="248"/>
      <c r="I2" s="249"/>
      <c r="J2" s="249"/>
      <c r="K2" s="250"/>
    </row>
    <row r="3" spans="1:12" s="50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G3" s="9">
        <v>3</v>
      </c>
      <c r="H3" s="9">
        <v>4</v>
      </c>
      <c r="I3" s="9">
        <v>5</v>
      </c>
      <c r="J3" s="52"/>
      <c r="K3" s="9">
        <v>8</v>
      </c>
      <c r="L3" s="210"/>
    </row>
    <row r="4" spans="1:12" s="60" customFormat="1" ht="31.5" x14ac:dyDescent="0.25">
      <c r="A4" s="53">
        <v>1</v>
      </c>
      <c r="B4" s="54" t="s">
        <v>10</v>
      </c>
      <c r="C4" s="55"/>
      <c r="D4" s="56">
        <f>SUM(D6:D8)</f>
        <v>17</v>
      </c>
      <c r="E4" s="57">
        <f>SUM(E6:E8)</f>
        <v>2.4</v>
      </c>
      <c r="G4" s="55"/>
      <c r="H4" s="56">
        <f>SUM(H5:H8)</f>
        <v>21</v>
      </c>
      <c r="I4" s="56">
        <f>SUM(I5:I8)</f>
        <v>4.3062000000000005</v>
      </c>
      <c r="J4" s="58"/>
      <c r="K4" s="59"/>
      <c r="L4" s="211"/>
    </row>
    <row r="5" spans="1:12" s="60" customFormat="1" x14ac:dyDescent="0.25">
      <c r="A5" s="62"/>
      <c r="B5" s="63"/>
      <c r="C5" s="64"/>
      <c r="D5" s="65"/>
      <c r="E5" s="66"/>
      <c r="G5" s="71" t="s">
        <v>11</v>
      </c>
      <c r="H5" s="72">
        <v>1</v>
      </c>
      <c r="I5" s="73">
        <v>1.6267</v>
      </c>
      <c r="J5" s="67"/>
      <c r="K5" s="68"/>
      <c r="L5" s="211"/>
    </row>
    <row r="6" spans="1:12" s="60" customFormat="1" x14ac:dyDescent="0.25">
      <c r="A6" s="62"/>
      <c r="B6" s="63"/>
      <c r="C6" s="74" t="s">
        <v>11</v>
      </c>
      <c r="D6" s="65">
        <v>10</v>
      </c>
      <c r="E6" s="67">
        <v>1</v>
      </c>
      <c r="G6" s="74" t="s">
        <v>11</v>
      </c>
      <c r="H6" s="65">
        <v>10</v>
      </c>
      <c r="I6" s="67">
        <v>1</v>
      </c>
      <c r="J6" s="67"/>
      <c r="K6" s="75" t="s">
        <v>13</v>
      </c>
      <c r="L6" s="211"/>
    </row>
    <row r="7" spans="1:12" s="60" customFormat="1" x14ac:dyDescent="0.25">
      <c r="A7" s="62"/>
      <c r="B7" s="63"/>
      <c r="C7" s="74" t="s">
        <v>14</v>
      </c>
      <c r="D7" s="65">
        <v>5</v>
      </c>
      <c r="E7" s="67">
        <v>0.5</v>
      </c>
      <c r="G7" s="78" t="s">
        <v>14</v>
      </c>
      <c r="H7" s="79">
        <v>8</v>
      </c>
      <c r="I7" s="80">
        <v>0.77950000000000008</v>
      </c>
      <c r="J7" s="67"/>
      <c r="K7" s="75" t="s">
        <v>15</v>
      </c>
      <c r="L7" s="211" t="s">
        <v>111</v>
      </c>
    </row>
    <row r="8" spans="1:12" s="60" customFormat="1" x14ac:dyDescent="0.25">
      <c r="A8" s="62"/>
      <c r="B8" s="63"/>
      <c r="C8" s="74" t="s">
        <v>16</v>
      </c>
      <c r="D8" s="65">
        <v>2</v>
      </c>
      <c r="E8" s="67">
        <v>0.9</v>
      </c>
      <c r="G8" s="74" t="s">
        <v>16</v>
      </c>
      <c r="H8" s="65">
        <v>2</v>
      </c>
      <c r="I8" s="67">
        <v>0.9</v>
      </c>
      <c r="J8" s="67"/>
      <c r="K8" s="75" t="s">
        <v>17</v>
      </c>
      <c r="L8" s="211"/>
    </row>
    <row r="9" spans="1:12" s="87" customFormat="1" ht="31.5" x14ac:dyDescent="0.25">
      <c r="A9" s="81">
        <v>2</v>
      </c>
      <c r="B9" s="82" t="s">
        <v>18</v>
      </c>
      <c r="C9" s="83"/>
      <c r="D9" s="84">
        <f>SUM(D10:D12)</f>
        <v>20</v>
      </c>
      <c r="E9" s="57">
        <f>SUM(E10:E12)</f>
        <v>3.5663999999999998</v>
      </c>
      <c r="G9" s="83"/>
      <c r="H9" s="84">
        <f>SUM(H10:H12)</f>
        <v>35</v>
      </c>
      <c r="I9" s="57">
        <f>SUM(I10:I12)</f>
        <v>5.5582000000000003</v>
      </c>
      <c r="J9" s="85"/>
      <c r="K9" s="86"/>
      <c r="L9" s="212"/>
    </row>
    <row r="10" spans="1:12" s="87" customFormat="1" x14ac:dyDescent="0.25">
      <c r="A10" s="88"/>
      <c r="B10" s="89"/>
      <c r="C10" s="88" t="s">
        <v>19</v>
      </c>
      <c r="D10" s="90">
        <v>8</v>
      </c>
      <c r="E10" s="91">
        <v>3.0676999999999999</v>
      </c>
      <c r="G10" s="88" t="s">
        <v>19</v>
      </c>
      <c r="H10" s="90">
        <v>8</v>
      </c>
      <c r="I10" s="91">
        <v>3.0676999999999999</v>
      </c>
      <c r="J10" s="91"/>
      <c r="K10" s="88" t="s">
        <v>20</v>
      </c>
      <c r="L10" s="212"/>
    </row>
    <row r="11" spans="1:12" s="87" customFormat="1" x14ac:dyDescent="0.25">
      <c r="A11" s="88"/>
      <c r="B11" s="89"/>
      <c r="C11" s="88" t="s">
        <v>21</v>
      </c>
      <c r="D11" s="90">
        <v>6</v>
      </c>
      <c r="E11" s="91">
        <v>0.44170000000000004</v>
      </c>
      <c r="G11" s="95" t="s">
        <v>21</v>
      </c>
      <c r="H11" s="96">
        <v>26</v>
      </c>
      <c r="I11" s="97">
        <v>2.4335</v>
      </c>
      <c r="J11" s="91"/>
      <c r="K11" s="88" t="s">
        <v>22</v>
      </c>
      <c r="L11" s="212" t="s">
        <v>112</v>
      </c>
    </row>
    <row r="12" spans="1:12" s="87" customFormat="1" x14ac:dyDescent="0.25">
      <c r="A12" s="88"/>
      <c r="B12" s="89"/>
      <c r="C12" s="88" t="s">
        <v>21</v>
      </c>
      <c r="D12" s="90">
        <v>6</v>
      </c>
      <c r="E12" s="91">
        <v>5.7000000000000002E-2</v>
      </c>
      <c r="G12" s="98" t="s">
        <v>21</v>
      </c>
      <c r="H12" s="99">
        <v>1</v>
      </c>
      <c r="I12" s="91">
        <v>5.7000000000000002E-2</v>
      </c>
      <c r="J12" s="91"/>
      <c r="K12" s="88" t="s">
        <v>23</v>
      </c>
      <c r="L12" s="212" t="s">
        <v>113</v>
      </c>
    </row>
    <row r="13" spans="1:12" s="60" customFormat="1" ht="30" customHeight="1" x14ac:dyDescent="0.25">
      <c r="A13" s="61">
        <v>3</v>
      </c>
      <c r="B13" s="54" t="s">
        <v>24</v>
      </c>
      <c r="C13" s="100"/>
      <c r="D13" s="53">
        <v>0</v>
      </c>
      <c r="E13" s="57">
        <v>0</v>
      </c>
      <c r="G13" s="100"/>
      <c r="H13" s="53">
        <v>0</v>
      </c>
      <c r="I13" s="57">
        <v>0</v>
      </c>
      <c r="J13" s="58"/>
      <c r="K13" s="102"/>
      <c r="L13" s="211"/>
    </row>
    <row r="14" spans="1:12" s="60" customFormat="1" x14ac:dyDescent="0.25">
      <c r="A14" s="74"/>
      <c r="B14" s="63"/>
      <c r="C14" s="74"/>
      <c r="D14" s="65"/>
      <c r="E14" s="67"/>
      <c r="G14" s="74"/>
      <c r="H14" s="65"/>
      <c r="I14" s="67"/>
      <c r="J14" s="67"/>
      <c r="K14" s="74"/>
      <c r="L14" s="211"/>
    </row>
    <row r="15" spans="1:12" s="60" customFormat="1" ht="29.1" customHeight="1" x14ac:dyDescent="0.25">
      <c r="A15" s="61">
        <v>4</v>
      </c>
      <c r="B15" s="54" t="s">
        <v>25</v>
      </c>
      <c r="C15" s="100"/>
      <c r="D15" s="53">
        <v>0</v>
      </c>
      <c r="E15" s="57">
        <v>0</v>
      </c>
      <c r="G15" s="100"/>
      <c r="H15" s="53">
        <v>0</v>
      </c>
      <c r="I15" s="57">
        <v>0</v>
      </c>
      <c r="J15" s="58"/>
      <c r="K15" s="102"/>
      <c r="L15" s="211"/>
    </row>
    <row r="16" spans="1:12" s="60" customFormat="1" x14ac:dyDescent="0.25">
      <c r="A16" s="104"/>
      <c r="B16" s="63"/>
      <c r="C16" s="74"/>
      <c r="D16" s="65"/>
      <c r="E16" s="67"/>
      <c r="G16" s="74"/>
      <c r="H16" s="65"/>
      <c r="I16" s="67"/>
      <c r="J16" s="67"/>
      <c r="K16" s="74"/>
      <c r="L16" s="211"/>
    </row>
    <row r="17" spans="1:250" s="87" customFormat="1" ht="30" customHeight="1" x14ac:dyDescent="0.25">
      <c r="A17" s="81">
        <v>5</v>
      </c>
      <c r="B17" s="82" t="s">
        <v>26</v>
      </c>
      <c r="C17" s="105"/>
      <c r="D17" s="84">
        <f>SUM(D19:D19)</f>
        <v>20</v>
      </c>
      <c r="E17" s="106">
        <f>SUM(E19:E19)</f>
        <v>13.725200000000001</v>
      </c>
      <c r="G17" s="105"/>
      <c r="H17" s="107">
        <f>SUM(H18:H19)</f>
        <v>14</v>
      </c>
      <c r="I17" s="106">
        <f>SUM(I18:I19)</f>
        <v>10.508900000000001</v>
      </c>
      <c r="J17" s="85"/>
      <c r="K17" s="105"/>
      <c r="L17" s="212"/>
      <c r="IP17" s="108"/>
    </row>
    <row r="18" spans="1:250" s="87" customFormat="1" ht="16.7" customHeight="1" x14ac:dyDescent="0.25">
      <c r="A18" s="109"/>
      <c r="B18" s="89"/>
      <c r="C18" s="88"/>
      <c r="D18" s="110"/>
      <c r="E18" s="111"/>
      <c r="G18" s="93" t="s">
        <v>27</v>
      </c>
      <c r="H18" s="113">
        <v>2</v>
      </c>
      <c r="I18" s="97">
        <v>2.5300000000000002</v>
      </c>
      <c r="J18" s="91"/>
      <c r="K18" s="88"/>
      <c r="L18" s="212"/>
      <c r="IP18" s="114"/>
    </row>
    <row r="19" spans="1:250" s="87" customFormat="1" x14ac:dyDescent="0.25">
      <c r="A19" s="109"/>
      <c r="B19" s="89"/>
      <c r="C19" s="88" t="s">
        <v>29</v>
      </c>
      <c r="D19" s="90">
        <v>20</v>
      </c>
      <c r="E19" s="91">
        <v>13.725200000000001</v>
      </c>
      <c r="G19" s="116" t="s">
        <v>29</v>
      </c>
      <c r="H19" s="117">
        <v>12</v>
      </c>
      <c r="I19" s="118">
        <v>7.9789000000000003</v>
      </c>
      <c r="J19" s="91"/>
      <c r="K19" s="88" t="s">
        <v>30</v>
      </c>
      <c r="L19" s="212"/>
      <c r="IP19" s="108"/>
    </row>
    <row r="20" spans="1:250" s="60" customFormat="1" ht="31.5" x14ac:dyDescent="0.25">
      <c r="A20" s="61">
        <v>6</v>
      </c>
      <c r="B20" s="54" t="s">
        <v>31</v>
      </c>
      <c r="C20" s="119"/>
      <c r="D20" s="84">
        <f>SUM(D21:D23)</f>
        <v>33</v>
      </c>
      <c r="E20" s="57">
        <f>SUM(E21:E23)</f>
        <v>4.9000000000000004</v>
      </c>
      <c r="G20" s="119"/>
      <c r="H20" s="84">
        <f>SUM(H21:H23)</f>
        <v>43</v>
      </c>
      <c r="I20" s="57">
        <f>SUM(I21:I23)</f>
        <v>24.900000000000002</v>
      </c>
      <c r="J20" s="58"/>
      <c r="K20" s="119"/>
      <c r="L20" s="211"/>
    </row>
    <row r="21" spans="1:250" s="60" customFormat="1" x14ac:dyDescent="0.25">
      <c r="A21" s="104"/>
      <c r="B21" s="120"/>
      <c r="C21" s="121" t="s">
        <v>32</v>
      </c>
      <c r="D21" s="122">
        <v>30</v>
      </c>
      <c r="E21" s="67">
        <v>3.6</v>
      </c>
      <c r="G21" s="121" t="s">
        <v>32</v>
      </c>
      <c r="H21" s="122">
        <v>30</v>
      </c>
      <c r="I21" s="67">
        <v>3.6</v>
      </c>
      <c r="J21" s="67"/>
      <c r="K21" s="74" t="s">
        <v>33</v>
      </c>
      <c r="L21" s="211"/>
    </row>
    <row r="22" spans="1:250" s="60" customFormat="1" x14ac:dyDescent="0.25">
      <c r="A22" s="104"/>
      <c r="B22" s="120"/>
      <c r="C22" s="121"/>
      <c r="D22" s="122"/>
      <c r="E22" s="67"/>
      <c r="G22" s="126" t="s">
        <v>114</v>
      </c>
      <c r="H22" s="127">
        <v>10</v>
      </c>
      <c r="I22" s="80">
        <v>20</v>
      </c>
      <c r="J22" s="67"/>
      <c r="K22" s="74"/>
      <c r="L22" s="211"/>
    </row>
    <row r="23" spans="1:250" s="60" customFormat="1" x14ac:dyDescent="0.25">
      <c r="A23" s="104"/>
      <c r="B23" s="63"/>
      <c r="C23" s="128" t="s">
        <v>36</v>
      </c>
      <c r="D23" s="65">
        <v>3</v>
      </c>
      <c r="E23" s="67">
        <v>1.3</v>
      </c>
      <c r="G23" s="128" t="s">
        <v>36</v>
      </c>
      <c r="H23" s="65">
        <v>3</v>
      </c>
      <c r="I23" s="67">
        <v>1.3</v>
      </c>
      <c r="J23" s="67"/>
      <c r="K23" s="74" t="s">
        <v>37</v>
      </c>
      <c r="L23" s="211"/>
    </row>
    <row r="24" spans="1:250" s="131" customFormat="1" ht="31.5" x14ac:dyDescent="0.25">
      <c r="A24" s="61">
        <v>7</v>
      </c>
      <c r="B24" s="54" t="s">
        <v>38</v>
      </c>
      <c r="C24" s="129"/>
      <c r="D24" s="61">
        <f>D26</f>
        <v>5</v>
      </c>
      <c r="E24" s="57">
        <f>E26</f>
        <v>5.5555000000000003</v>
      </c>
      <c r="F24" s="130"/>
      <c r="G24" s="129"/>
      <c r="H24" s="61">
        <f>SUM(H25:H26)</f>
        <v>8</v>
      </c>
      <c r="I24" s="61">
        <f>SUM(I25:I26)</f>
        <v>5.9155000000000006</v>
      </c>
      <c r="J24" s="58"/>
      <c r="K24" s="129"/>
      <c r="L24" s="211"/>
    </row>
    <row r="25" spans="1:250" s="131" customFormat="1" x14ac:dyDescent="0.25">
      <c r="A25" s="104"/>
      <c r="B25" s="63"/>
      <c r="C25" s="132"/>
      <c r="D25" s="104"/>
      <c r="E25" s="66"/>
      <c r="F25" s="130"/>
      <c r="G25" s="133" t="s">
        <v>39</v>
      </c>
      <c r="H25" s="79">
        <v>3</v>
      </c>
      <c r="I25" s="80">
        <v>0.36</v>
      </c>
      <c r="J25" s="67"/>
      <c r="K25" s="132"/>
      <c r="L25" s="211"/>
    </row>
    <row r="26" spans="1:250" s="60" customFormat="1" x14ac:dyDescent="0.25">
      <c r="A26" s="65"/>
      <c r="B26" s="120"/>
      <c r="C26" s="121" t="s">
        <v>41</v>
      </c>
      <c r="D26" s="65">
        <v>5</v>
      </c>
      <c r="E26" s="67">
        <v>5.5555000000000003</v>
      </c>
      <c r="F26" s="134"/>
      <c r="G26" s="121" t="s">
        <v>41</v>
      </c>
      <c r="H26" s="65">
        <v>5</v>
      </c>
      <c r="I26" s="67">
        <v>5.5555000000000003</v>
      </c>
      <c r="J26" s="67"/>
      <c r="K26" s="74" t="s">
        <v>42</v>
      </c>
      <c r="L26" s="211"/>
    </row>
    <row r="27" spans="1:250" s="60" customFormat="1" ht="31.5" x14ac:dyDescent="0.25">
      <c r="A27" s="61">
        <v>8</v>
      </c>
      <c r="B27" s="54" t="s">
        <v>43</v>
      </c>
      <c r="C27" s="119"/>
      <c r="D27" s="53">
        <f>SUM(D28:D31)</f>
        <v>11</v>
      </c>
      <c r="E27" s="57">
        <f>SUM(E28:E31)</f>
        <v>2.9</v>
      </c>
      <c r="F27" s="134"/>
      <c r="G27" s="119"/>
      <c r="H27" s="53">
        <f>SUM(H28:H31)</f>
        <v>14</v>
      </c>
      <c r="I27" s="57">
        <f>SUM(I28:I31)</f>
        <v>8.9</v>
      </c>
      <c r="J27" s="58"/>
      <c r="K27" s="119"/>
      <c r="L27" s="211"/>
    </row>
    <row r="28" spans="1:250" s="60" customFormat="1" x14ac:dyDescent="0.25">
      <c r="A28" s="104"/>
      <c r="B28" s="63"/>
      <c r="C28" s="128" t="s">
        <v>44</v>
      </c>
      <c r="D28" s="65">
        <v>5</v>
      </c>
      <c r="E28" s="67">
        <v>0.5</v>
      </c>
      <c r="F28" s="134"/>
      <c r="G28" s="135" t="s">
        <v>44</v>
      </c>
      <c r="H28" s="65">
        <v>5</v>
      </c>
      <c r="I28" s="67">
        <v>0.5</v>
      </c>
      <c r="J28" s="67"/>
      <c r="K28" s="128" t="s">
        <v>45</v>
      </c>
      <c r="L28" s="211" t="s">
        <v>115</v>
      </c>
    </row>
    <row r="29" spans="1:250" s="60" customFormat="1" x14ac:dyDescent="0.25">
      <c r="A29" s="104"/>
      <c r="B29" s="63"/>
      <c r="C29" s="128"/>
      <c r="D29" s="65"/>
      <c r="E29" s="67"/>
      <c r="F29" s="134"/>
      <c r="G29" s="137" t="s">
        <v>46</v>
      </c>
      <c r="H29" s="79">
        <v>3</v>
      </c>
      <c r="I29" s="80">
        <v>6</v>
      </c>
      <c r="J29" s="67"/>
      <c r="K29" s="128"/>
      <c r="L29" s="211"/>
    </row>
    <row r="30" spans="1:250" s="60" customFormat="1" x14ac:dyDescent="0.25">
      <c r="A30" s="104"/>
      <c r="B30" s="63"/>
      <c r="C30" s="128" t="s">
        <v>44</v>
      </c>
      <c r="D30" s="65">
        <v>5</v>
      </c>
      <c r="E30" s="67">
        <v>2.2999999999999998</v>
      </c>
      <c r="F30" s="134"/>
      <c r="G30" s="128" t="s">
        <v>44</v>
      </c>
      <c r="H30" s="65">
        <v>5</v>
      </c>
      <c r="I30" s="67">
        <v>2.2999999999999998</v>
      </c>
      <c r="J30" s="67"/>
      <c r="K30" s="128" t="s">
        <v>48</v>
      </c>
      <c r="L30" s="211"/>
    </row>
    <row r="31" spans="1:250" s="60" customFormat="1" x14ac:dyDescent="0.25">
      <c r="A31" s="104"/>
      <c r="B31" s="63"/>
      <c r="C31" s="128" t="s">
        <v>49</v>
      </c>
      <c r="D31" s="65">
        <v>1</v>
      </c>
      <c r="E31" s="67">
        <v>0.1</v>
      </c>
      <c r="F31" s="134"/>
      <c r="G31" s="128" t="s">
        <v>49</v>
      </c>
      <c r="H31" s="65">
        <v>1</v>
      </c>
      <c r="I31" s="67">
        <v>0.1</v>
      </c>
      <c r="J31" s="67"/>
      <c r="K31" s="128" t="s">
        <v>50</v>
      </c>
      <c r="L31" s="211"/>
    </row>
    <row r="32" spans="1:250" s="87" customFormat="1" ht="24.95" customHeight="1" x14ac:dyDescent="0.25">
      <c r="A32" s="81">
        <v>9</v>
      </c>
      <c r="B32" s="82" t="s">
        <v>51</v>
      </c>
      <c r="C32" s="138"/>
      <c r="D32" s="84">
        <v>0</v>
      </c>
      <c r="E32" s="106">
        <v>0</v>
      </c>
      <c r="F32" s="140"/>
      <c r="G32" s="138"/>
      <c r="H32" s="84">
        <v>0</v>
      </c>
      <c r="I32" s="106">
        <v>0</v>
      </c>
      <c r="J32" s="138"/>
      <c r="K32" s="139"/>
      <c r="L32" s="212"/>
      <c r="IP32" s="108"/>
    </row>
    <row r="33" spans="1:250" s="87" customFormat="1" x14ac:dyDescent="0.25">
      <c r="A33" s="109"/>
      <c r="B33" s="89"/>
      <c r="C33" s="141"/>
      <c r="D33" s="90"/>
      <c r="E33" s="91"/>
      <c r="F33" s="140"/>
      <c r="G33" s="141"/>
      <c r="H33" s="90"/>
      <c r="I33" s="91"/>
      <c r="J33" s="91"/>
      <c r="K33" s="141"/>
      <c r="L33" s="212"/>
      <c r="IP33" s="108"/>
    </row>
    <row r="34" spans="1:250" s="60" customFormat="1" ht="31.5" x14ac:dyDescent="0.25">
      <c r="A34" s="61">
        <v>10</v>
      </c>
      <c r="B34" s="54" t="s">
        <v>52</v>
      </c>
      <c r="C34" s="101"/>
      <c r="D34" s="53">
        <f>D36</f>
        <v>11</v>
      </c>
      <c r="E34" s="57">
        <f>E36</f>
        <v>4</v>
      </c>
      <c r="F34" s="134"/>
      <c r="G34" s="101"/>
      <c r="H34" s="53">
        <f>SUM(H35:H36)</f>
        <v>8</v>
      </c>
      <c r="I34" s="57">
        <f>SUM(I35:I36)</f>
        <v>2.6151999999999997</v>
      </c>
      <c r="J34" s="101"/>
      <c r="K34" s="143"/>
      <c r="L34" s="211"/>
    </row>
    <row r="35" spans="1:250" s="60" customFormat="1" ht="31.5" x14ac:dyDescent="0.25">
      <c r="A35" s="61"/>
      <c r="B35" s="54"/>
      <c r="C35" s="101"/>
      <c r="D35" s="53"/>
      <c r="E35" s="57"/>
      <c r="F35" s="134"/>
      <c r="G35" s="144" t="s">
        <v>53</v>
      </c>
      <c r="H35" s="145">
        <v>1</v>
      </c>
      <c r="I35" s="80">
        <v>7.0000000000000007E-2</v>
      </c>
      <c r="J35" s="146"/>
      <c r="K35" s="147"/>
      <c r="L35" s="211"/>
    </row>
    <row r="36" spans="1:250" s="60" customFormat="1" x14ac:dyDescent="0.25">
      <c r="A36" s="104"/>
      <c r="B36" s="63"/>
      <c r="C36" s="128" t="s">
        <v>55</v>
      </c>
      <c r="D36" s="65">
        <v>11</v>
      </c>
      <c r="E36" s="67">
        <v>4</v>
      </c>
      <c r="F36" s="134"/>
      <c r="G36" s="148" t="s">
        <v>55</v>
      </c>
      <c r="H36" s="149">
        <v>7</v>
      </c>
      <c r="I36" s="150">
        <v>2.5451999999999999</v>
      </c>
      <c r="J36" s="146"/>
      <c r="K36" s="128" t="s">
        <v>56</v>
      </c>
      <c r="L36" s="211"/>
    </row>
    <row r="37" spans="1:250" s="60" customFormat="1" ht="29.1" customHeight="1" x14ac:dyDescent="0.25">
      <c r="A37" s="61">
        <v>11</v>
      </c>
      <c r="B37" s="54" t="s">
        <v>57</v>
      </c>
      <c r="C37" s="101"/>
      <c r="D37" s="61">
        <f>D38</f>
        <v>1</v>
      </c>
      <c r="E37" s="57">
        <f>E38</f>
        <v>0.15</v>
      </c>
      <c r="G37" s="101"/>
      <c r="H37" s="61">
        <f>H38</f>
        <v>1</v>
      </c>
      <c r="I37" s="57">
        <f>I38</f>
        <v>0.15</v>
      </c>
      <c r="J37" s="101"/>
      <c r="K37" s="143"/>
      <c r="L37" s="211"/>
    </row>
    <row r="38" spans="1:250" s="60" customFormat="1" x14ac:dyDescent="0.25">
      <c r="A38" s="104"/>
      <c r="B38" s="63"/>
      <c r="C38" s="128" t="s">
        <v>58</v>
      </c>
      <c r="D38" s="65">
        <v>1</v>
      </c>
      <c r="E38" s="67">
        <v>0.15</v>
      </c>
      <c r="G38" s="128" t="s">
        <v>58</v>
      </c>
      <c r="H38" s="65">
        <v>1</v>
      </c>
      <c r="I38" s="67">
        <v>0.15</v>
      </c>
      <c r="J38" s="67"/>
      <c r="K38" s="128" t="s">
        <v>59</v>
      </c>
      <c r="L38" s="211"/>
    </row>
    <row r="39" spans="1:250" s="87" customFormat="1" ht="30" customHeight="1" x14ac:dyDescent="0.25">
      <c r="A39" s="81">
        <v>12</v>
      </c>
      <c r="B39" s="82" t="s">
        <v>60</v>
      </c>
      <c r="C39" s="151"/>
      <c r="D39" s="84">
        <f>D40+D41</f>
        <v>17</v>
      </c>
      <c r="E39" s="106">
        <f>E40+E41</f>
        <v>5.3989000000000003</v>
      </c>
      <c r="G39" s="151"/>
      <c r="H39" s="84">
        <f>H40+H41</f>
        <v>16</v>
      </c>
      <c r="I39" s="106">
        <f>I40+I41</f>
        <v>4.4991000000000003</v>
      </c>
      <c r="J39" s="85"/>
      <c r="K39" s="151"/>
      <c r="L39" s="212"/>
      <c r="IP39" s="108"/>
    </row>
    <row r="40" spans="1:250" s="87" customFormat="1" x14ac:dyDescent="0.25">
      <c r="A40" s="141"/>
      <c r="B40" s="89"/>
      <c r="C40" s="141" t="s">
        <v>61</v>
      </c>
      <c r="D40" s="90">
        <v>15</v>
      </c>
      <c r="E40" s="91">
        <v>4.4988999999999999</v>
      </c>
      <c r="G40" s="153" t="s">
        <v>61</v>
      </c>
      <c r="H40" s="154">
        <v>12</v>
      </c>
      <c r="I40" s="155">
        <v>3.5991</v>
      </c>
      <c r="J40" s="91"/>
      <c r="K40" s="128" t="s">
        <v>62</v>
      </c>
      <c r="L40" s="212"/>
      <c r="IP40" s="108"/>
    </row>
    <row r="41" spans="1:250" s="87" customFormat="1" x14ac:dyDescent="0.25">
      <c r="A41" s="141"/>
      <c r="B41" s="89"/>
      <c r="C41" s="141" t="s">
        <v>63</v>
      </c>
      <c r="D41" s="90">
        <v>2</v>
      </c>
      <c r="E41" s="91">
        <v>0.9</v>
      </c>
      <c r="G41" s="157" t="s">
        <v>63</v>
      </c>
      <c r="H41" s="158">
        <v>4</v>
      </c>
      <c r="I41" s="91">
        <v>0.9</v>
      </c>
      <c r="J41" s="156"/>
      <c r="K41" s="128" t="s">
        <v>64</v>
      </c>
      <c r="L41" s="212"/>
      <c r="IP41" s="108"/>
    </row>
    <row r="42" spans="1:250" s="60" customFormat="1" ht="31.5" x14ac:dyDescent="0.25">
      <c r="A42" s="61">
        <v>13</v>
      </c>
      <c r="B42" s="54" t="s">
        <v>65</v>
      </c>
      <c r="C42" s="119"/>
      <c r="D42" s="53">
        <f>SUM(D43:D43)</f>
        <v>35</v>
      </c>
      <c r="E42" s="57">
        <f>SUM(E43:E43)</f>
        <v>5</v>
      </c>
      <c r="G42" s="119"/>
      <c r="H42" s="53">
        <f>SUM(H43:H43)</f>
        <v>35</v>
      </c>
      <c r="I42" s="57">
        <f>SUM(I43:I43)</f>
        <v>5</v>
      </c>
      <c r="J42" s="58"/>
      <c r="K42" s="119"/>
      <c r="L42" s="211"/>
    </row>
    <row r="43" spans="1:250" s="60" customFormat="1" x14ac:dyDescent="0.25">
      <c r="A43" s="104"/>
      <c r="B43" s="63"/>
      <c r="C43" s="128" t="s">
        <v>66</v>
      </c>
      <c r="D43" s="159">
        <v>35</v>
      </c>
      <c r="E43" s="67">
        <v>5</v>
      </c>
      <c r="G43" s="128" t="s">
        <v>66</v>
      </c>
      <c r="H43" s="159">
        <v>35</v>
      </c>
      <c r="I43" s="67">
        <v>5</v>
      </c>
      <c r="J43" s="67"/>
      <c r="K43" s="128" t="s">
        <v>67</v>
      </c>
      <c r="L43" s="211"/>
    </row>
    <row r="44" spans="1:250" ht="27.4" customHeight="1" x14ac:dyDescent="0.25">
      <c r="A44" s="160">
        <v>14</v>
      </c>
      <c r="B44" s="161" t="s">
        <v>68</v>
      </c>
      <c r="C44" s="162"/>
      <c r="D44" s="163">
        <f>SUM(D45:D56)</f>
        <v>78</v>
      </c>
      <c r="E44" s="164">
        <f>SUM(E45:E56)</f>
        <v>28.404200000000003</v>
      </c>
      <c r="G44" s="162"/>
      <c r="H44" s="163">
        <f>SUM(H45:H56)</f>
        <v>22</v>
      </c>
      <c r="I44" s="164">
        <f>SUM(I45:I56)</f>
        <v>7.527099999999999</v>
      </c>
      <c r="J44" s="165"/>
      <c r="K44" s="166"/>
    </row>
    <row r="45" spans="1:250" x14ac:dyDescent="0.25">
      <c r="A45" s="167"/>
      <c r="B45" s="167"/>
      <c r="C45" s="168" t="s">
        <v>71</v>
      </c>
      <c r="D45" s="169">
        <v>5</v>
      </c>
      <c r="E45" s="156">
        <v>2.2999999999999998</v>
      </c>
      <c r="G45" s="172" t="s">
        <v>69</v>
      </c>
      <c r="H45" s="173">
        <v>2</v>
      </c>
      <c r="I45" s="174">
        <v>0.12</v>
      </c>
      <c r="J45" s="156"/>
      <c r="K45" s="168" t="s">
        <v>72</v>
      </c>
    </row>
    <row r="46" spans="1:250" x14ac:dyDescent="0.25">
      <c r="A46" s="167"/>
      <c r="B46" s="167"/>
      <c r="C46" s="168"/>
      <c r="D46" s="169"/>
      <c r="E46" s="156"/>
      <c r="G46" s="172" t="s">
        <v>71</v>
      </c>
      <c r="H46" s="173">
        <v>1</v>
      </c>
      <c r="I46" s="174">
        <v>0.1</v>
      </c>
      <c r="J46" s="156"/>
      <c r="K46" s="168"/>
    </row>
    <row r="47" spans="1:250" x14ac:dyDescent="0.25">
      <c r="A47" s="167"/>
      <c r="B47" s="167"/>
      <c r="C47" s="168" t="s">
        <v>71</v>
      </c>
      <c r="D47" s="169">
        <v>5</v>
      </c>
      <c r="E47" s="156">
        <v>2.7</v>
      </c>
      <c r="G47" s="172" t="s">
        <v>71</v>
      </c>
      <c r="H47" s="173">
        <v>2</v>
      </c>
      <c r="I47" s="174">
        <v>0.24</v>
      </c>
      <c r="J47" s="156"/>
      <c r="K47" s="168" t="s">
        <v>97</v>
      </c>
    </row>
    <row r="48" spans="1:250" x14ac:dyDescent="0.25">
      <c r="A48" s="167"/>
      <c r="B48" s="167"/>
      <c r="C48" s="168"/>
      <c r="D48" s="169"/>
      <c r="E48" s="156"/>
      <c r="G48" s="172" t="s">
        <v>73</v>
      </c>
      <c r="H48" s="173">
        <v>2</v>
      </c>
      <c r="I48" s="174">
        <v>1.8</v>
      </c>
      <c r="J48" s="156"/>
      <c r="K48" s="168"/>
    </row>
    <row r="49" spans="1:250" x14ac:dyDescent="0.25">
      <c r="A49" s="167"/>
      <c r="B49" s="167"/>
      <c r="C49" s="168" t="s">
        <v>98</v>
      </c>
      <c r="D49" s="169">
        <v>4</v>
      </c>
      <c r="E49" s="156">
        <v>2.5</v>
      </c>
      <c r="G49" s="172" t="s">
        <v>73</v>
      </c>
      <c r="H49" s="173">
        <v>10</v>
      </c>
      <c r="I49" s="174">
        <v>1</v>
      </c>
      <c r="J49" s="156"/>
      <c r="K49" s="168" t="s">
        <v>99</v>
      </c>
    </row>
    <row r="50" spans="1:250" ht="31.5" x14ac:dyDescent="0.25">
      <c r="A50" s="167"/>
      <c r="B50" s="167"/>
      <c r="C50" s="168" t="s">
        <v>100</v>
      </c>
      <c r="D50" s="169">
        <v>2</v>
      </c>
      <c r="E50" s="156">
        <v>0.60000000000000009</v>
      </c>
      <c r="G50" s="172" t="s">
        <v>77</v>
      </c>
      <c r="H50" s="173">
        <v>1</v>
      </c>
      <c r="I50" s="174">
        <v>1.55</v>
      </c>
      <c r="J50" s="156"/>
      <c r="K50" s="168" t="s">
        <v>101</v>
      </c>
    </row>
    <row r="51" spans="1:250" x14ac:dyDescent="0.25">
      <c r="A51" s="167"/>
      <c r="B51" s="167"/>
      <c r="C51" s="168" t="s">
        <v>102</v>
      </c>
      <c r="D51" s="169">
        <v>15</v>
      </c>
      <c r="E51" s="156">
        <v>5</v>
      </c>
      <c r="G51" s="172" t="s">
        <v>77</v>
      </c>
      <c r="H51" s="173">
        <v>1</v>
      </c>
      <c r="I51" s="174">
        <v>2</v>
      </c>
      <c r="J51" s="156"/>
      <c r="K51" s="168" t="s">
        <v>103</v>
      </c>
    </row>
    <row r="52" spans="1:250" x14ac:dyDescent="0.25">
      <c r="A52" s="167"/>
      <c r="B52" s="167"/>
      <c r="C52" s="168" t="s">
        <v>102</v>
      </c>
      <c r="D52" s="169">
        <v>10</v>
      </c>
      <c r="E52" s="156">
        <v>4</v>
      </c>
      <c r="G52" s="172" t="s">
        <v>80</v>
      </c>
      <c r="H52" s="173">
        <v>1</v>
      </c>
      <c r="I52" s="174">
        <v>0.1</v>
      </c>
      <c r="J52" s="156"/>
      <c r="K52" s="168" t="s">
        <v>104</v>
      </c>
    </row>
    <row r="53" spans="1:250" x14ac:dyDescent="0.25">
      <c r="A53" s="167"/>
      <c r="B53" s="167"/>
      <c r="C53" s="168" t="s">
        <v>105</v>
      </c>
      <c r="D53" s="169">
        <v>25</v>
      </c>
      <c r="E53" s="156">
        <f>9.4-0.2129</f>
        <v>9.1871000000000009</v>
      </c>
      <c r="G53" s="172"/>
      <c r="H53" s="173"/>
      <c r="I53" s="174"/>
      <c r="J53" s="156"/>
      <c r="K53" s="168" t="s">
        <v>106</v>
      </c>
    </row>
    <row r="54" spans="1:250" x14ac:dyDescent="0.25">
      <c r="A54" s="167"/>
      <c r="B54" s="167"/>
      <c r="C54" s="168" t="s">
        <v>107</v>
      </c>
      <c r="D54" s="169">
        <v>10</v>
      </c>
      <c r="E54" s="156">
        <v>1.5</v>
      </c>
      <c r="G54" s="172" t="s">
        <v>107</v>
      </c>
      <c r="H54" s="173"/>
      <c r="I54" s="174"/>
      <c r="J54" s="156"/>
      <c r="K54" s="168" t="s">
        <v>108</v>
      </c>
    </row>
    <row r="55" spans="1:250" x14ac:dyDescent="0.25">
      <c r="A55" s="167"/>
      <c r="B55" s="167"/>
      <c r="C55" s="168" t="s">
        <v>82</v>
      </c>
      <c r="D55" s="169">
        <v>1</v>
      </c>
      <c r="E55" s="156">
        <v>0.5</v>
      </c>
      <c r="G55" s="176" t="s">
        <v>82</v>
      </c>
      <c r="H55" s="169">
        <v>1</v>
      </c>
      <c r="I55" s="156">
        <v>0.5</v>
      </c>
      <c r="J55" s="156"/>
      <c r="K55" s="168" t="s">
        <v>83</v>
      </c>
      <c r="L55" s="210" t="s">
        <v>116</v>
      </c>
    </row>
    <row r="56" spans="1:250" x14ac:dyDescent="0.25">
      <c r="A56" s="167"/>
      <c r="B56" s="167"/>
      <c r="C56" s="168" t="s">
        <v>73</v>
      </c>
      <c r="D56" s="169">
        <v>1</v>
      </c>
      <c r="E56" s="156">
        <v>0.11710000000000001</v>
      </c>
      <c r="G56" s="176" t="s">
        <v>73</v>
      </c>
      <c r="H56" s="169">
        <v>1</v>
      </c>
      <c r="I56" s="156">
        <v>0.11710000000000001</v>
      </c>
      <c r="J56" s="156"/>
      <c r="K56" s="168" t="s">
        <v>76</v>
      </c>
      <c r="L56" s="210" t="s">
        <v>117</v>
      </c>
    </row>
    <row r="57" spans="1:250" s="60" customFormat="1" ht="31.5" x14ac:dyDescent="0.25">
      <c r="A57" s="61">
        <v>15</v>
      </c>
      <c r="B57" s="54" t="s">
        <v>84</v>
      </c>
      <c r="C57" s="129"/>
      <c r="D57" s="53">
        <f>SUM(D58:D62)</f>
        <v>15</v>
      </c>
      <c r="E57" s="177">
        <f>SUM(E58:E62)</f>
        <v>9.1508000000000003</v>
      </c>
      <c r="G57" s="129"/>
      <c r="H57" s="53">
        <f>SUM(H58:H62)</f>
        <v>8</v>
      </c>
      <c r="I57" s="177">
        <f>SUM(I58:I62)</f>
        <v>5.1508000000000003</v>
      </c>
      <c r="J57" s="178"/>
      <c r="K57" s="129"/>
      <c r="L57" s="211"/>
    </row>
    <row r="58" spans="1:250" s="60" customFormat="1" x14ac:dyDescent="0.25">
      <c r="A58" s="104"/>
      <c r="B58" s="63"/>
      <c r="C58" s="74" t="s">
        <v>85</v>
      </c>
      <c r="D58" s="65">
        <v>1</v>
      </c>
      <c r="E58" s="179">
        <v>1.7507999999999999</v>
      </c>
      <c r="G58" s="74" t="s">
        <v>85</v>
      </c>
      <c r="H58" s="65">
        <v>1</v>
      </c>
      <c r="I58" s="179">
        <v>1.7507999999999999</v>
      </c>
      <c r="J58" s="179"/>
      <c r="K58" s="128" t="s">
        <v>86</v>
      </c>
      <c r="L58" s="211"/>
    </row>
    <row r="59" spans="1:250" s="60" customFormat="1" x14ac:dyDescent="0.25">
      <c r="A59" s="104"/>
      <c r="B59" s="63"/>
      <c r="C59" s="74" t="s">
        <v>85</v>
      </c>
      <c r="D59" s="65">
        <v>7</v>
      </c>
      <c r="E59" s="179">
        <v>3.4</v>
      </c>
      <c r="G59" s="74" t="s">
        <v>85</v>
      </c>
      <c r="H59" s="65">
        <v>7</v>
      </c>
      <c r="I59" s="179">
        <v>3.4</v>
      </c>
      <c r="J59" s="179"/>
      <c r="K59" s="128" t="s">
        <v>87</v>
      </c>
      <c r="L59" s="211"/>
    </row>
    <row r="60" spans="1:250" s="60" customFormat="1" x14ac:dyDescent="0.25">
      <c r="A60" s="74"/>
      <c r="B60" s="74"/>
      <c r="C60" s="74" t="s">
        <v>109</v>
      </c>
      <c r="D60" s="65">
        <v>2</v>
      </c>
      <c r="E60" s="179">
        <v>1.3</v>
      </c>
      <c r="G60" s="71" t="s">
        <v>109</v>
      </c>
      <c r="H60" s="72"/>
      <c r="I60" s="180"/>
      <c r="J60" s="179"/>
      <c r="K60" s="128" t="s">
        <v>110</v>
      </c>
      <c r="L60" s="211"/>
    </row>
    <row r="61" spans="1:250" s="60" customFormat="1" x14ac:dyDescent="0.25">
      <c r="A61" s="74"/>
      <c r="B61" s="74"/>
      <c r="C61" s="74" t="s">
        <v>109</v>
      </c>
      <c r="D61" s="65">
        <v>1</v>
      </c>
      <c r="E61" s="179">
        <v>0.7</v>
      </c>
      <c r="G61" s="71" t="s">
        <v>109</v>
      </c>
      <c r="H61" s="72"/>
      <c r="I61" s="180"/>
      <c r="J61" s="179"/>
      <c r="K61" s="128" t="s">
        <v>110</v>
      </c>
      <c r="L61" s="211"/>
    </row>
    <row r="62" spans="1:250" s="60" customFormat="1" x14ac:dyDescent="0.25">
      <c r="A62" s="74"/>
      <c r="B62" s="74"/>
      <c r="C62" s="74" t="s">
        <v>109</v>
      </c>
      <c r="D62" s="65">
        <v>4</v>
      </c>
      <c r="E62" s="179">
        <v>2</v>
      </c>
      <c r="G62" s="71" t="s">
        <v>109</v>
      </c>
      <c r="H62" s="72"/>
      <c r="I62" s="180"/>
      <c r="J62" s="179"/>
      <c r="K62" s="128" t="s">
        <v>110</v>
      </c>
      <c r="L62" s="211"/>
    </row>
    <row r="63" spans="1:250" s="87" customFormat="1" ht="29.1" customHeight="1" x14ac:dyDescent="0.25">
      <c r="A63" s="181">
        <v>16</v>
      </c>
      <c r="B63" s="82" t="s">
        <v>88</v>
      </c>
      <c r="C63" s="182"/>
      <c r="D63" s="84">
        <v>0</v>
      </c>
      <c r="E63" s="106">
        <v>0</v>
      </c>
      <c r="G63" s="182"/>
      <c r="H63" s="84">
        <f>H64</f>
        <v>1</v>
      </c>
      <c r="I63" s="106">
        <f>I64</f>
        <v>0.12</v>
      </c>
      <c r="J63" s="183"/>
      <c r="K63" s="105"/>
      <c r="L63" s="212"/>
      <c r="IP63" s="108"/>
    </row>
    <row r="64" spans="1:250" s="191" customFormat="1" x14ac:dyDescent="0.25">
      <c r="A64" s="184"/>
      <c r="B64" s="185"/>
      <c r="C64" s="186"/>
      <c r="D64" s="187"/>
      <c r="E64" s="188"/>
      <c r="G64" s="194" t="s">
        <v>89</v>
      </c>
      <c r="H64" s="195">
        <v>1</v>
      </c>
      <c r="I64" s="196">
        <v>0.12</v>
      </c>
      <c r="J64" s="188"/>
      <c r="K64" s="190"/>
      <c r="L64" s="213"/>
      <c r="IP64" s="197"/>
    </row>
    <row r="65" spans="1:11" ht="38.25" customHeight="1" x14ac:dyDescent="0.25">
      <c r="A65" s="198"/>
      <c r="B65" s="199" t="s">
        <v>91</v>
      </c>
      <c r="C65" s="200"/>
      <c r="D65" s="199">
        <f>D4+D9+D13+D15+D17+D20+D24+D27+D32+D34+D37+D39+D42+D44+D57+D63</f>
        <v>263</v>
      </c>
      <c r="E65" s="164">
        <f>E4+E9+E13+E15+E17+E20+E24+E27+E32+E34+E37+E39+E42+E44+E57+E63</f>
        <v>85.15100000000001</v>
      </c>
      <c r="G65" s="200"/>
      <c r="H65" s="199">
        <f>H4+H9+H13+H15+H17+H20+H24+H27+H32+H34+H37+H39+H42+H44+H57+H63</f>
        <v>226</v>
      </c>
      <c r="I65" s="164">
        <f>I4+I9+I13+I15+I17+I20+I24+I27+I32+I34+I37+I39+I42+I44+I57+I63</f>
        <v>85.151000000000025</v>
      </c>
      <c r="J65" s="198"/>
      <c r="K65" s="201"/>
    </row>
  </sheetData>
  <sheetProtection selectLockedCells="1" selectUnlockedCells="1"/>
  <mergeCells count="8">
    <mergeCell ref="J1:J2"/>
    <mergeCell ref="K1:K2"/>
    <mergeCell ref="A1:A2"/>
    <mergeCell ref="B1:C1"/>
    <mergeCell ref="D1:D2"/>
    <mergeCell ref="E1:E2"/>
    <mergeCell ref="H1:H2"/>
    <mergeCell ref="I1:I2"/>
  </mergeCells>
  <pageMargins left="0.66388888888888886" right="0.21666666666666667" top="0.18958333333333333" bottom="1.3888888888888889E-3" header="0.51180555555555551" footer="0.51180555555555551"/>
  <pageSetup paperSize="9" scale="60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zoomScale="90" zoomScaleNormal="90" workbookViewId="0">
      <selection activeCell="D17" sqref="D17"/>
    </sheetView>
  </sheetViews>
  <sheetFormatPr defaultColWidth="10.5703125" defaultRowHeight="15.75" x14ac:dyDescent="0.25"/>
  <cols>
    <col min="1" max="1" width="12" style="214" customWidth="1"/>
    <col min="2" max="2" width="19" style="214" customWidth="1"/>
    <col min="3" max="3" width="20.5703125" style="214" customWidth="1"/>
    <col min="4" max="4" width="9" style="214" customWidth="1"/>
    <col min="5" max="5" width="14.5703125" style="214" customWidth="1"/>
    <col min="6" max="6" width="13" style="214" customWidth="1"/>
    <col min="7" max="7" width="41.5703125" style="215" customWidth="1"/>
    <col min="8" max="8" width="26.85546875" style="214" customWidth="1"/>
    <col min="9" max="225" width="10.5703125" style="214" customWidth="1"/>
    <col min="226" max="16384" width="10.5703125" style="216"/>
  </cols>
  <sheetData>
    <row r="1" spans="1:256" ht="47.1" customHeight="1" x14ac:dyDescent="0.25">
      <c r="A1" s="253" t="s">
        <v>118</v>
      </c>
      <c r="B1" s="253"/>
      <c r="C1" s="253"/>
      <c r="D1" s="253"/>
      <c r="E1" s="253"/>
      <c r="F1" s="253"/>
      <c r="G1" s="253"/>
    </row>
    <row r="2" spans="1:256" s="218" customFormat="1" ht="29.45" customHeight="1" x14ac:dyDescent="0.25">
      <c r="A2" s="254" t="s">
        <v>2</v>
      </c>
      <c r="B2" s="254" t="s">
        <v>119</v>
      </c>
      <c r="C2" s="254"/>
      <c r="D2" s="254" t="s">
        <v>120</v>
      </c>
      <c r="E2" s="255" t="s">
        <v>5</v>
      </c>
      <c r="F2" s="254" t="s">
        <v>6</v>
      </c>
      <c r="G2" s="256" t="s">
        <v>7</v>
      </c>
      <c r="HR2" s="219"/>
      <c r="HS2" s="219"/>
      <c r="HT2" s="219"/>
      <c r="HU2" s="219"/>
      <c r="HV2" s="219"/>
      <c r="HW2" s="219"/>
      <c r="HX2" s="219"/>
      <c r="HY2" s="219"/>
      <c r="HZ2" s="219"/>
      <c r="IA2" s="219"/>
      <c r="IB2" s="219"/>
      <c r="IC2" s="219"/>
      <c r="ID2" s="219"/>
      <c r="IE2" s="219"/>
      <c r="IF2" s="219"/>
      <c r="IG2" s="219"/>
      <c r="IH2" s="219"/>
      <c r="II2" s="219"/>
      <c r="IJ2" s="219"/>
      <c r="IK2" s="219"/>
      <c r="IL2" s="219"/>
      <c r="IM2" s="219"/>
      <c r="IN2" s="219"/>
      <c r="IO2" s="219"/>
      <c r="IP2" s="219"/>
      <c r="IQ2" s="219"/>
      <c r="IR2" s="219"/>
      <c r="IS2" s="219"/>
      <c r="IT2" s="219"/>
      <c r="IU2" s="219"/>
      <c r="IV2" s="219"/>
    </row>
    <row r="3" spans="1:256" s="218" customFormat="1" ht="28.7" customHeight="1" x14ac:dyDescent="0.25">
      <c r="A3" s="254"/>
      <c r="B3" s="217" t="s">
        <v>8</v>
      </c>
      <c r="C3" s="217" t="s">
        <v>9</v>
      </c>
      <c r="D3" s="254"/>
      <c r="E3" s="255"/>
      <c r="F3" s="254"/>
      <c r="G3" s="256"/>
      <c r="HR3" s="219"/>
      <c r="HS3" s="219"/>
      <c r="HT3" s="219"/>
      <c r="HU3" s="219"/>
      <c r="HV3" s="219"/>
      <c r="HW3" s="219"/>
      <c r="HX3" s="219"/>
      <c r="HY3" s="219"/>
      <c r="HZ3" s="219"/>
      <c r="IA3" s="219"/>
      <c r="IB3" s="219"/>
      <c r="IC3" s="219"/>
      <c r="ID3" s="219"/>
      <c r="IE3" s="219"/>
      <c r="IF3" s="219"/>
      <c r="IG3" s="219"/>
      <c r="IH3" s="219"/>
      <c r="II3" s="219"/>
      <c r="IJ3" s="219"/>
      <c r="IK3" s="219"/>
      <c r="IL3" s="219"/>
      <c r="IM3" s="219"/>
      <c r="IN3" s="219"/>
      <c r="IO3" s="219"/>
      <c r="IP3" s="219"/>
      <c r="IQ3" s="219"/>
      <c r="IR3" s="219"/>
      <c r="IS3" s="219"/>
      <c r="IT3" s="219"/>
      <c r="IU3" s="219"/>
      <c r="IV3" s="219"/>
    </row>
    <row r="4" spans="1:256" s="218" customFormat="1" x14ac:dyDescent="0.25">
      <c r="A4" s="220">
        <v>1</v>
      </c>
      <c r="B4" s="220">
        <v>2</v>
      </c>
      <c r="C4" s="220">
        <v>3</v>
      </c>
      <c r="D4" s="220">
        <v>4</v>
      </c>
      <c r="E4" s="221">
        <v>5</v>
      </c>
      <c r="F4" s="220">
        <v>6</v>
      </c>
      <c r="G4" s="220">
        <v>7</v>
      </c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 s="226" customFormat="1" ht="31.7" customHeight="1" x14ac:dyDescent="0.25">
      <c r="A5" s="223"/>
      <c r="B5" s="257" t="s">
        <v>121</v>
      </c>
      <c r="C5" s="224" t="s">
        <v>122</v>
      </c>
      <c r="D5" s="223">
        <v>1</v>
      </c>
      <c r="E5" s="225">
        <v>1.6267</v>
      </c>
      <c r="F5" s="223" t="s">
        <v>123</v>
      </c>
      <c r="G5" s="224" t="s">
        <v>124</v>
      </c>
    </row>
    <row r="6" spans="1:256" s="226" customFormat="1" ht="31.5" x14ac:dyDescent="0.25">
      <c r="A6" s="223"/>
      <c r="B6" s="257"/>
      <c r="C6" s="224" t="s">
        <v>14</v>
      </c>
      <c r="D6" s="223">
        <v>3</v>
      </c>
      <c r="E6" s="227">
        <v>0.27</v>
      </c>
      <c r="F6" s="223" t="s">
        <v>125</v>
      </c>
      <c r="G6" s="224" t="s">
        <v>126</v>
      </c>
      <c r="H6" s="228" t="s">
        <v>127</v>
      </c>
    </row>
    <row r="7" spans="1:256" s="226" customFormat="1" x14ac:dyDescent="0.25">
      <c r="A7" s="223"/>
      <c r="B7" s="224" t="s">
        <v>128</v>
      </c>
      <c r="C7" s="224" t="s">
        <v>27</v>
      </c>
      <c r="D7" s="223">
        <v>2</v>
      </c>
      <c r="E7" s="227">
        <v>2.5300000000000002</v>
      </c>
      <c r="F7" s="223" t="s">
        <v>123</v>
      </c>
      <c r="G7" s="224" t="s">
        <v>124</v>
      </c>
      <c r="H7" s="228" t="s">
        <v>129</v>
      </c>
    </row>
    <row r="8" spans="1:256" s="226" customFormat="1" x14ac:dyDescent="0.25">
      <c r="A8" s="223"/>
      <c r="B8" s="224" t="s">
        <v>130</v>
      </c>
      <c r="C8" s="224" t="s">
        <v>131</v>
      </c>
      <c r="D8" s="223"/>
      <c r="E8" s="227">
        <v>6</v>
      </c>
      <c r="F8" s="223" t="s">
        <v>123</v>
      </c>
      <c r="G8" s="224" t="s">
        <v>132</v>
      </c>
      <c r="H8" s="228"/>
    </row>
    <row r="9" spans="1:256" s="234" customFormat="1" ht="17.100000000000001" customHeight="1" x14ac:dyDescent="0.25">
      <c r="A9" s="223"/>
      <c r="B9" s="257" t="s">
        <v>133</v>
      </c>
      <c r="C9" s="229" t="s">
        <v>69</v>
      </c>
      <c r="D9" s="230">
        <v>2</v>
      </c>
      <c r="E9" s="231">
        <v>0.12</v>
      </c>
      <c r="F9" s="232" t="s">
        <v>123</v>
      </c>
      <c r="G9" s="233" t="s">
        <v>134</v>
      </c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  <c r="IV9" s="235"/>
    </row>
    <row r="10" spans="1:256" s="234" customFormat="1" x14ac:dyDescent="0.25">
      <c r="A10" s="236"/>
      <c r="B10" s="257"/>
      <c r="C10" s="237" t="s">
        <v>73</v>
      </c>
      <c r="D10" s="236">
        <v>10</v>
      </c>
      <c r="E10" s="236">
        <v>1</v>
      </c>
      <c r="F10" s="236" t="s">
        <v>125</v>
      </c>
      <c r="G10" s="237" t="s">
        <v>135</v>
      </c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  <c r="IV10" s="235"/>
    </row>
    <row r="11" spans="1:256" s="234" customFormat="1" x14ac:dyDescent="0.25">
      <c r="A11" s="236"/>
      <c r="B11" s="257"/>
      <c r="C11" s="237" t="s">
        <v>73</v>
      </c>
      <c r="D11" s="236">
        <v>2</v>
      </c>
      <c r="E11" s="236">
        <v>1.8</v>
      </c>
      <c r="F11" s="236" t="s">
        <v>123</v>
      </c>
      <c r="G11" s="237" t="s">
        <v>136</v>
      </c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  <c r="IV11" s="235"/>
    </row>
    <row r="12" spans="1:256" s="234" customFormat="1" x14ac:dyDescent="0.25">
      <c r="A12" s="236"/>
      <c r="B12" s="257"/>
      <c r="C12" s="237" t="s">
        <v>77</v>
      </c>
      <c r="D12" s="236">
        <v>1</v>
      </c>
      <c r="E12" s="236">
        <v>2</v>
      </c>
      <c r="F12" s="236" t="s">
        <v>123</v>
      </c>
      <c r="G12" s="237" t="s">
        <v>96</v>
      </c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  <c r="IO12" s="235"/>
      <c r="IP12" s="235"/>
      <c r="IQ12" s="235"/>
      <c r="IR12" s="235"/>
      <c r="IS12" s="235"/>
      <c r="IT12" s="235"/>
      <c r="IU12" s="235"/>
      <c r="IV12" s="235"/>
    </row>
    <row r="13" spans="1:256" s="234" customFormat="1" x14ac:dyDescent="0.25">
      <c r="A13" s="236"/>
      <c r="B13" s="257"/>
      <c r="C13" s="237" t="s">
        <v>77</v>
      </c>
      <c r="D13" s="236">
        <v>1</v>
      </c>
      <c r="E13" s="236">
        <v>1.55</v>
      </c>
      <c r="F13" s="236" t="s">
        <v>123</v>
      </c>
      <c r="G13" s="237" t="s">
        <v>124</v>
      </c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  <c r="IV13" s="235"/>
    </row>
    <row r="14" spans="1:256" s="234" customFormat="1" x14ac:dyDescent="0.25">
      <c r="A14" s="236"/>
      <c r="B14" s="257"/>
      <c r="C14" s="229" t="s">
        <v>71</v>
      </c>
      <c r="D14" s="236">
        <v>2</v>
      </c>
      <c r="E14" s="236">
        <v>0.24</v>
      </c>
      <c r="F14" s="236" t="s">
        <v>125</v>
      </c>
      <c r="G14" s="237" t="s">
        <v>137</v>
      </c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  <c r="IQ14" s="235"/>
      <c r="IR14" s="235"/>
      <c r="IS14" s="235"/>
      <c r="IT14" s="235"/>
      <c r="IU14" s="235"/>
      <c r="IV14" s="235"/>
    </row>
    <row r="15" spans="1:256" s="234" customFormat="1" x14ac:dyDescent="0.25">
      <c r="A15" s="236"/>
      <c r="B15" s="257"/>
      <c r="C15" s="229" t="s">
        <v>71</v>
      </c>
      <c r="D15" s="236">
        <v>1</v>
      </c>
      <c r="E15" s="236">
        <v>0.1</v>
      </c>
      <c r="F15" s="236" t="s">
        <v>125</v>
      </c>
      <c r="G15" s="237" t="s">
        <v>138</v>
      </c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  <c r="IO15" s="235"/>
      <c r="IP15" s="235"/>
      <c r="IQ15" s="235"/>
      <c r="IR15" s="235"/>
      <c r="IS15" s="235"/>
      <c r="IT15" s="235"/>
      <c r="IU15" s="235"/>
      <c r="IV15" s="235"/>
    </row>
    <row r="16" spans="1:256" s="234" customFormat="1" ht="18.399999999999999" customHeight="1" x14ac:dyDescent="0.25">
      <c r="A16" s="223"/>
      <c r="B16" s="257"/>
      <c r="C16" s="229" t="s">
        <v>139</v>
      </c>
      <c r="D16" s="230">
        <v>1</v>
      </c>
      <c r="E16" s="231">
        <v>0.1</v>
      </c>
      <c r="F16" s="231" t="s">
        <v>125</v>
      </c>
      <c r="G16" s="233" t="s">
        <v>140</v>
      </c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  <c r="IV16" s="235"/>
    </row>
    <row r="17" spans="1:256" s="234" customFormat="1" x14ac:dyDescent="0.25">
      <c r="A17" s="236"/>
      <c r="B17" s="257"/>
      <c r="C17" s="237" t="s">
        <v>107</v>
      </c>
      <c r="D17" s="236">
        <v>1</v>
      </c>
      <c r="E17" s="236">
        <v>0.15</v>
      </c>
      <c r="F17" s="236" t="s">
        <v>123</v>
      </c>
      <c r="G17" s="237" t="s">
        <v>141</v>
      </c>
      <c r="H17" s="228" t="s">
        <v>142</v>
      </c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</row>
    <row r="18" spans="1:256" s="234" customFormat="1" x14ac:dyDescent="0.25">
      <c r="A18" s="236"/>
      <c r="B18" s="237" t="s">
        <v>143</v>
      </c>
      <c r="C18" s="237" t="s">
        <v>39</v>
      </c>
      <c r="D18" s="236">
        <v>3</v>
      </c>
      <c r="E18" s="236">
        <v>0.36</v>
      </c>
      <c r="F18" s="236" t="s">
        <v>125</v>
      </c>
      <c r="G18" s="237" t="s">
        <v>144</v>
      </c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  <c r="IR18" s="235"/>
      <c r="IS18" s="235"/>
      <c r="IT18" s="235"/>
      <c r="IU18" s="235"/>
      <c r="IV18" s="235"/>
    </row>
    <row r="19" spans="1:256" s="234" customFormat="1" x14ac:dyDescent="0.25">
      <c r="A19" s="236"/>
      <c r="B19" s="237" t="s">
        <v>145</v>
      </c>
      <c r="C19" s="237" t="s">
        <v>21</v>
      </c>
      <c r="D19" s="236">
        <v>20</v>
      </c>
      <c r="E19" s="236">
        <v>2</v>
      </c>
      <c r="F19" s="236" t="s">
        <v>146</v>
      </c>
      <c r="G19" s="237" t="s">
        <v>147</v>
      </c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  <c r="IO19" s="235"/>
      <c r="IP19" s="235"/>
      <c r="IQ19" s="235"/>
      <c r="IR19" s="235"/>
      <c r="IS19" s="235"/>
      <c r="IT19" s="235"/>
      <c r="IU19" s="235"/>
      <c r="IV19" s="235"/>
    </row>
    <row r="20" spans="1:256" s="234" customFormat="1" x14ac:dyDescent="0.25">
      <c r="A20" s="236"/>
      <c r="B20" s="237" t="s">
        <v>148</v>
      </c>
      <c r="C20" s="237" t="s">
        <v>89</v>
      </c>
      <c r="D20" s="236">
        <v>1</v>
      </c>
      <c r="E20" s="236">
        <v>0.12</v>
      </c>
      <c r="F20" s="236" t="s">
        <v>125</v>
      </c>
      <c r="G20" s="237" t="s">
        <v>149</v>
      </c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  <c r="IO20" s="235"/>
      <c r="IP20" s="235"/>
      <c r="IQ20" s="235"/>
      <c r="IR20" s="235"/>
      <c r="IS20" s="235"/>
      <c r="IT20" s="235"/>
      <c r="IU20" s="235"/>
      <c r="IV20" s="235"/>
    </row>
    <row r="21" spans="1:256" s="234" customFormat="1" x14ac:dyDescent="0.25">
      <c r="A21" s="236"/>
      <c r="B21" s="237" t="s">
        <v>150</v>
      </c>
      <c r="C21" s="237" t="s">
        <v>53</v>
      </c>
      <c r="D21" s="236">
        <v>1</v>
      </c>
      <c r="E21" s="238">
        <v>7.0000000000000007E-2</v>
      </c>
      <c r="F21" s="236" t="s">
        <v>123</v>
      </c>
      <c r="G21" s="237" t="s">
        <v>151</v>
      </c>
      <c r="H21" s="228" t="s">
        <v>152</v>
      </c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  <c r="IV21" s="235"/>
    </row>
    <row r="22" spans="1:256" s="234" customFormat="1" x14ac:dyDescent="0.25">
      <c r="A22" s="236"/>
      <c r="B22" s="237" t="s">
        <v>153</v>
      </c>
      <c r="C22" s="237" t="s">
        <v>131</v>
      </c>
      <c r="D22" s="236"/>
      <c r="E22" s="236">
        <v>20</v>
      </c>
      <c r="F22" s="236" t="s">
        <v>123</v>
      </c>
      <c r="G22" s="239" t="s">
        <v>96</v>
      </c>
      <c r="H22" s="234" t="s">
        <v>154</v>
      </c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  <c r="IO22" s="235"/>
      <c r="IP22" s="235"/>
      <c r="IQ22" s="235"/>
      <c r="IR22" s="235"/>
      <c r="IS22" s="235"/>
      <c r="IT22" s="235"/>
      <c r="IU22" s="235"/>
      <c r="IV22" s="235"/>
    </row>
    <row r="23" spans="1:256" x14ac:dyDescent="0.25">
      <c r="A23" s="240"/>
      <c r="B23" s="240"/>
      <c r="C23" s="241"/>
      <c r="D23" s="240"/>
      <c r="E23" s="240"/>
      <c r="F23" s="240"/>
      <c r="G23" s="242"/>
    </row>
    <row r="24" spans="1:256" s="234" customFormat="1" x14ac:dyDescent="0.25">
      <c r="A24" s="243" t="s">
        <v>155</v>
      </c>
      <c r="B24" s="243">
        <v>85.150999999999996</v>
      </c>
      <c r="C24" s="236"/>
      <c r="D24" s="243">
        <f>SUM(D5:D23)</f>
        <v>52</v>
      </c>
      <c r="E24" s="243">
        <f>SUM(E5:E23)</f>
        <v>40.036699999999996</v>
      </c>
      <c r="F24" s="236"/>
      <c r="G24" s="239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  <c r="IO24" s="235"/>
      <c r="IP24" s="235"/>
      <c r="IQ24" s="235"/>
      <c r="IR24" s="235"/>
      <c r="IS24" s="235"/>
      <c r="IT24" s="235"/>
      <c r="IU24" s="235"/>
      <c r="IV24" s="235"/>
    </row>
    <row r="25" spans="1:256" s="234" customFormat="1" x14ac:dyDescent="0.25">
      <c r="A25" s="243" t="s">
        <v>156</v>
      </c>
      <c r="B25" s="243">
        <v>1.1429</v>
      </c>
      <c r="C25" s="236"/>
      <c r="D25" s="236"/>
      <c r="E25" s="236"/>
      <c r="F25" s="236"/>
      <c r="G25" s="239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/>
      <c r="IQ25" s="235"/>
      <c r="IR25" s="235"/>
      <c r="IS25" s="235"/>
      <c r="IT25" s="235"/>
      <c r="IU25" s="235"/>
      <c r="IV25" s="235"/>
    </row>
    <row r="26" spans="1:256" x14ac:dyDescent="0.25">
      <c r="A26" s="244"/>
      <c r="B26" s="244"/>
      <c r="C26" s="244"/>
      <c r="D26" s="244"/>
      <c r="E26" s="244"/>
      <c r="F26" s="244"/>
    </row>
    <row r="27" spans="1:256" s="234" customFormat="1" x14ac:dyDescent="0.25">
      <c r="A27" s="226"/>
      <c r="B27" s="228" t="s">
        <v>157</v>
      </c>
      <c r="C27" s="228">
        <f>B24-B25-E24</f>
        <v>43.971400000000003</v>
      </c>
      <c r="D27" s="226"/>
      <c r="E27" s="226"/>
      <c r="F27" s="226"/>
      <c r="G27" s="24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  <c r="IO27" s="235"/>
      <c r="IP27" s="235"/>
      <c r="IQ27" s="235"/>
      <c r="IR27" s="235"/>
      <c r="IS27" s="235"/>
      <c r="IT27" s="235"/>
      <c r="IU27" s="235"/>
      <c r="IV27" s="235"/>
    </row>
    <row r="28" spans="1:256" ht="17.100000000000001" customHeight="1" x14ac:dyDescent="0.25">
      <c r="A28" s="258" t="s">
        <v>158</v>
      </c>
      <c r="B28" s="258"/>
      <c r="C28" s="258"/>
      <c r="D28" s="258"/>
      <c r="E28" s="258"/>
      <c r="F28" s="258"/>
      <c r="G28" s="258"/>
    </row>
  </sheetData>
  <sheetProtection selectLockedCells="1" selectUnlockedCells="1"/>
  <mergeCells count="10">
    <mergeCell ref="B5:B6"/>
    <mergeCell ref="B9:B17"/>
    <mergeCell ref="A28:G28"/>
    <mergeCell ref="A1:G1"/>
    <mergeCell ref="A2:A3"/>
    <mergeCell ref="B2:C2"/>
    <mergeCell ref="D2:D3"/>
    <mergeCell ref="E2:E3"/>
    <mergeCell ref="F2:F3"/>
    <mergeCell ref="G2:G3"/>
  </mergeCells>
  <pageMargins left="0.66388888888888886" right="0.21666666666666667" top="0.18958333333333333" bottom="1.3888888888888889E-3" header="0.51180555555555551" footer="0.51180555555555551"/>
  <pageSetup paperSize="9" scale="6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 НАКАЗУ</vt:lpstr>
      <vt:lpstr>остаточ 02.08.18</vt:lpstr>
      <vt:lpstr>МИГАЛЮ на погодження</vt:lpstr>
      <vt:lpstr>розробка</vt:lpstr>
      <vt:lpstr>'остаточ 02.08.18'!Заголовки_для_печати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biktop-hp</dc:creator>
  <cp:lastModifiedBy>Admin</cp:lastModifiedBy>
  <dcterms:created xsi:type="dcterms:W3CDTF">2018-08-14T07:31:00Z</dcterms:created>
  <dcterms:modified xsi:type="dcterms:W3CDTF">2018-08-14T07:31:00Z</dcterms:modified>
</cp:coreProperties>
</file>